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taff Members\Gabriel Patterson-King\Pipeline\Sep2025\"/>
    </mc:Choice>
  </mc:AlternateContent>
  <xr:revisionPtr revIDLastSave="0" documentId="13_ncr:1_{190FEA77-3B24-4E70-BB77-492D5DA1E46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oCo" sheetId="1" r:id="rId1"/>
    <sheet name="Municipalities" sheetId="3" r:id="rId2"/>
    <sheet name="ESRI_MAPINFO_SHEET" sheetId="2" state="veryHidden" r:id="rId3"/>
  </sheets>
  <definedNames>
    <definedName name="_xlnm.Print_Titles" localSheetId="0">MoCo!$4:$4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394" i="1" l="1"/>
  <c r="AG392" i="1"/>
  <c r="AG391" i="1"/>
  <c r="AG390" i="1"/>
  <c r="AG389" i="1"/>
  <c r="AG388" i="1"/>
  <c r="AG387" i="1"/>
  <c r="AG385" i="1"/>
  <c r="AG384" i="1"/>
  <c r="AG383" i="1"/>
  <c r="AG381" i="1"/>
  <c r="AG380" i="1"/>
  <c r="AG379" i="1"/>
  <c r="AG378" i="1"/>
  <c r="AG377" i="1"/>
  <c r="AG376" i="1"/>
  <c r="AG375" i="1"/>
  <c r="AG373" i="1"/>
  <c r="AG372" i="1"/>
  <c r="AG371" i="1"/>
  <c r="AG370" i="1"/>
  <c r="AG369" i="1"/>
  <c r="AG368" i="1"/>
  <c r="AG367" i="1"/>
  <c r="AG366" i="1"/>
  <c r="AG365" i="1"/>
  <c r="AG364" i="1"/>
  <c r="AG363" i="1"/>
  <c r="AG361" i="1"/>
  <c r="AG360" i="1"/>
  <c r="AG359" i="1"/>
  <c r="AG358" i="1"/>
  <c r="AG356" i="1"/>
  <c r="AG355" i="1"/>
  <c r="AG354" i="1"/>
  <c r="AG353" i="1"/>
  <c r="AG352" i="1"/>
  <c r="AG351" i="1"/>
  <c r="AG350" i="1"/>
  <c r="AG349" i="1"/>
  <c r="AG348" i="1"/>
  <c r="AG347" i="1"/>
  <c r="AG346" i="1"/>
  <c r="AG345" i="1"/>
  <c r="AG343" i="1"/>
  <c r="AG342" i="1"/>
  <c r="AG341" i="1"/>
  <c r="AG340" i="1"/>
  <c r="AG339" i="1"/>
  <c r="AG338" i="1"/>
  <c r="AG337" i="1"/>
  <c r="AG335" i="1"/>
  <c r="AG334" i="1"/>
  <c r="AG333" i="1"/>
  <c r="AG332" i="1"/>
  <c r="AG331" i="1"/>
  <c r="AG330" i="1"/>
  <c r="AG329" i="1"/>
  <c r="AG327" i="1"/>
  <c r="AG326" i="1"/>
  <c r="AG325" i="1"/>
  <c r="AG324" i="1"/>
  <c r="AG322" i="1"/>
  <c r="AG321" i="1"/>
  <c r="AG320" i="1"/>
  <c r="AG319" i="1"/>
  <c r="AG318" i="1"/>
  <c r="AG317" i="1"/>
  <c r="AG316" i="1"/>
  <c r="AG315" i="1"/>
  <c r="AG314" i="1"/>
  <c r="AG313" i="1"/>
  <c r="AG312" i="1"/>
  <c r="AG311" i="1"/>
  <c r="AG310" i="1"/>
  <c r="AG309" i="1"/>
  <c r="AG308" i="1"/>
  <c r="AG307" i="1"/>
  <c r="AG306" i="1"/>
  <c r="AG304" i="1"/>
  <c r="AG303" i="1"/>
  <c r="AG302" i="1"/>
  <c r="AG300" i="1"/>
  <c r="AG299" i="1"/>
  <c r="AG298" i="1"/>
  <c r="AG297" i="1"/>
  <c r="AG295" i="1"/>
  <c r="AG294" i="1"/>
  <c r="AG293" i="1"/>
  <c r="AG292" i="1"/>
  <c r="AG291" i="1"/>
  <c r="AG290" i="1"/>
  <c r="AG289" i="1"/>
  <c r="AG288" i="1"/>
  <c r="AG287" i="1"/>
  <c r="AG285" i="1"/>
  <c r="AG284" i="1"/>
  <c r="AG283" i="1"/>
  <c r="AG282" i="1"/>
  <c r="AG281" i="1"/>
  <c r="AG280" i="1"/>
  <c r="AG279" i="1"/>
  <c r="AG277" i="1"/>
  <c r="AG276" i="1"/>
  <c r="AG275" i="1"/>
  <c r="AG274" i="1"/>
  <c r="AG273" i="1"/>
  <c r="AG272" i="1"/>
  <c r="AG271" i="1"/>
  <c r="AG270" i="1"/>
  <c r="AG269" i="1"/>
  <c r="AG268" i="1"/>
  <c r="AG267" i="1"/>
  <c r="AG266" i="1"/>
  <c r="AG265" i="1"/>
  <c r="AG264" i="1"/>
  <c r="AG263" i="1"/>
  <c r="AG262" i="1"/>
  <c r="AG261" i="1"/>
  <c r="AG260" i="1"/>
  <c r="AG259" i="1"/>
  <c r="AG258" i="1"/>
  <c r="AG257" i="1"/>
  <c r="AG256" i="1"/>
  <c r="AG255" i="1"/>
  <c r="AG254" i="1"/>
  <c r="AG253" i="1"/>
  <c r="AG252" i="1"/>
  <c r="AG251" i="1"/>
  <c r="AG250" i="1"/>
  <c r="AG249" i="1"/>
  <c r="AG248" i="1"/>
  <c r="AG247" i="1"/>
  <c r="AG246" i="1"/>
  <c r="AG245" i="1"/>
  <c r="AG244" i="1"/>
  <c r="AG243" i="1"/>
  <c r="AG242" i="1"/>
  <c r="AG241" i="1"/>
  <c r="AG240" i="1"/>
  <c r="AG239" i="1"/>
  <c r="AG238" i="1"/>
  <c r="AG237" i="1"/>
  <c r="AG236" i="1"/>
  <c r="AG235" i="1"/>
  <c r="AG234" i="1"/>
  <c r="AG233" i="1"/>
  <c r="AG231" i="1"/>
  <c r="AG230" i="1"/>
  <c r="AG229" i="1"/>
  <c r="AG228" i="1"/>
  <c r="AG227" i="1"/>
  <c r="AG226" i="1"/>
  <c r="AG225" i="1"/>
  <c r="AG224" i="1"/>
  <c r="AG223" i="1"/>
  <c r="AG222" i="1"/>
  <c r="AG220" i="1"/>
  <c r="AG219" i="1"/>
  <c r="AG218" i="1"/>
  <c r="AG216" i="1"/>
  <c r="AG215" i="1"/>
  <c r="AG214" i="1"/>
  <c r="AG213" i="1"/>
  <c r="AG212" i="1"/>
  <c r="AG211" i="1"/>
  <c r="AG210" i="1"/>
  <c r="AG208" i="1"/>
  <c r="AG207" i="1"/>
  <c r="AG206" i="1"/>
  <c r="AG205" i="1"/>
  <c r="AG204" i="1"/>
  <c r="AG202" i="1"/>
  <c r="AG201" i="1"/>
  <c r="AG200" i="1"/>
  <c r="AG198" i="1"/>
  <c r="AG197" i="1"/>
  <c r="AG196" i="1"/>
  <c r="AG194" i="1"/>
  <c r="AG193" i="1"/>
  <c r="AG192" i="1"/>
  <c r="AG190" i="1"/>
  <c r="AG189" i="1"/>
  <c r="AG188" i="1"/>
  <c r="AG187" i="1"/>
  <c r="AG186" i="1"/>
  <c r="AG184" i="1"/>
  <c r="AG183" i="1"/>
  <c r="AG182" i="1"/>
  <c r="AG181" i="1"/>
  <c r="AG179" i="1"/>
  <c r="AG178" i="1"/>
  <c r="AG177" i="1"/>
  <c r="AG175" i="1"/>
  <c r="AG174" i="1"/>
  <c r="AG173" i="1"/>
  <c r="AG171" i="1"/>
  <c r="AG170" i="1"/>
  <c r="AG169" i="1"/>
  <c r="AG168" i="1"/>
  <c r="AG167" i="1"/>
  <c r="AG166" i="1"/>
  <c r="AG164" i="1"/>
  <c r="AG163" i="1"/>
  <c r="AG162" i="1"/>
  <c r="AG160" i="1"/>
  <c r="AG159" i="1"/>
  <c r="AG158" i="1"/>
  <c r="AG157" i="1"/>
  <c r="AG156" i="1"/>
  <c r="AG155" i="1"/>
  <c r="AG154" i="1"/>
  <c r="AG153" i="1"/>
  <c r="AG151" i="1"/>
  <c r="AG150" i="1"/>
  <c r="AG149" i="1"/>
  <c r="AG148" i="1"/>
  <c r="AG147" i="1"/>
  <c r="AG146" i="1"/>
  <c r="AG145" i="1"/>
  <c r="AG144" i="1"/>
  <c r="AG142" i="1"/>
  <c r="AG141" i="1"/>
  <c r="AG140" i="1"/>
  <c r="AG138" i="1"/>
  <c r="AG137" i="1"/>
  <c r="AG136" i="1"/>
  <c r="AG135" i="1"/>
  <c r="AG133" i="1"/>
  <c r="AG132" i="1"/>
  <c r="AG131" i="1"/>
  <c r="AG129" i="1"/>
  <c r="AG128" i="1"/>
  <c r="AG127" i="1"/>
  <c r="AG126" i="1"/>
  <c r="AG125" i="1"/>
  <c r="AG123" i="1"/>
  <c r="AG122" i="1"/>
  <c r="AG121" i="1"/>
  <c r="AG120" i="1"/>
  <c r="AG119" i="1"/>
  <c r="AG118" i="1"/>
  <c r="AG117" i="1"/>
  <c r="AG116" i="1"/>
  <c r="AG115" i="1"/>
  <c r="AG114" i="1"/>
  <c r="AG112" i="1"/>
  <c r="AG111" i="1"/>
  <c r="AG110" i="1"/>
  <c r="AG109" i="1"/>
  <c r="AG108" i="1"/>
  <c r="AG107" i="1"/>
  <c r="AG106" i="1"/>
  <c r="AG105" i="1"/>
  <c r="AG104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4" i="1"/>
  <c r="AG83" i="1"/>
  <c r="AG82" i="1"/>
  <c r="AG81" i="1"/>
  <c r="AG80" i="1"/>
  <c r="AG79" i="1"/>
  <c r="AG78" i="1"/>
  <c r="AG77" i="1"/>
  <c r="AG75" i="1"/>
  <c r="AG74" i="1"/>
  <c r="AG73" i="1"/>
  <c r="AG72" i="1"/>
  <c r="AG71" i="1"/>
  <c r="AG70" i="1"/>
  <c r="AG69" i="1"/>
  <c r="AG68" i="1"/>
  <c r="AG66" i="1"/>
  <c r="AG65" i="1"/>
  <c r="AG64" i="1"/>
  <c r="AG63" i="1"/>
  <c r="AG61" i="1"/>
  <c r="AG60" i="1"/>
  <c r="AG59" i="1"/>
  <c r="AG57" i="1"/>
  <c r="AG56" i="1"/>
  <c r="AG55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8" i="1"/>
  <c r="AG17" i="1"/>
  <c r="AG16" i="1"/>
  <c r="AG14" i="1"/>
  <c r="AG13" i="1"/>
  <c r="AG12" i="1"/>
  <c r="AG11" i="1"/>
  <c r="AG10" i="1"/>
  <c r="AG9" i="1"/>
  <c r="AG8" i="1"/>
  <c r="AG7" i="1"/>
  <c r="AG6" i="1"/>
  <c r="AG5" i="1"/>
  <c r="AD374" i="1"/>
  <c r="AC374" i="1"/>
  <c r="AB374" i="1"/>
  <c r="AA374" i="1"/>
  <c r="Z374" i="1"/>
  <c r="Y374" i="1"/>
  <c r="X374" i="1"/>
  <c r="W374" i="1"/>
  <c r="V374" i="1"/>
  <c r="U374" i="1"/>
  <c r="L374" i="1"/>
  <c r="M374" i="1"/>
  <c r="N374" i="1"/>
  <c r="O374" i="1"/>
  <c r="P374" i="1"/>
  <c r="T374" i="1"/>
  <c r="S374" i="1"/>
  <c r="R374" i="1"/>
  <c r="Q374" i="1"/>
  <c r="P393" i="1"/>
  <c r="O393" i="1"/>
  <c r="N393" i="1"/>
  <c r="M393" i="1"/>
  <c r="P386" i="1"/>
  <c r="O386" i="1"/>
  <c r="N386" i="1"/>
  <c r="M386" i="1"/>
  <c r="P382" i="1"/>
  <c r="O382" i="1"/>
  <c r="N382" i="1"/>
  <c r="M382" i="1"/>
  <c r="P362" i="1"/>
  <c r="O362" i="1"/>
  <c r="N362" i="1"/>
  <c r="M362" i="1"/>
  <c r="P357" i="1"/>
  <c r="O357" i="1"/>
  <c r="N357" i="1"/>
  <c r="M357" i="1"/>
  <c r="P353" i="1"/>
  <c r="O353" i="1"/>
  <c r="N353" i="1"/>
  <c r="M353" i="1"/>
  <c r="P344" i="1"/>
  <c r="O344" i="1"/>
  <c r="N344" i="1"/>
  <c r="M344" i="1"/>
  <c r="P336" i="1"/>
  <c r="O336" i="1"/>
  <c r="N336" i="1"/>
  <c r="M336" i="1"/>
  <c r="P328" i="1"/>
  <c r="O328" i="1"/>
  <c r="N328" i="1"/>
  <c r="M328" i="1"/>
  <c r="P323" i="1"/>
  <c r="O323" i="1"/>
  <c r="N323" i="1"/>
  <c r="M323" i="1"/>
  <c r="P305" i="1"/>
  <c r="O305" i="1"/>
  <c r="N305" i="1"/>
  <c r="M305" i="1"/>
  <c r="P301" i="1"/>
  <c r="O301" i="1"/>
  <c r="N301" i="1"/>
  <c r="M301" i="1"/>
  <c r="P296" i="1"/>
  <c r="O296" i="1"/>
  <c r="N296" i="1"/>
  <c r="M296" i="1"/>
  <c r="P286" i="1"/>
  <c r="O286" i="1"/>
  <c r="N286" i="1"/>
  <c r="M286" i="1"/>
  <c r="P278" i="1"/>
  <c r="O278" i="1"/>
  <c r="N278" i="1"/>
  <c r="M278" i="1"/>
  <c r="P232" i="1"/>
  <c r="O232" i="1"/>
  <c r="N232" i="1"/>
  <c r="M232" i="1"/>
  <c r="P221" i="1"/>
  <c r="O221" i="1"/>
  <c r="N221" i="1"/>
  <c r="M221" i="1"/>
  <c r="P217" i="1"/>
  <c r="O217" i="1"/>
  <c r="N217" i="1"/>
  <c r="M217" i="1"/>
  <c r="P209" i="1"/>
  <c r="O209" i="1"/>
  <c r="N209" i="1"/>
  <c r="M209" i="1"/>
  <c r="P203" i="1"/>
  <c r="O203" i="1"/>
  <c r="N203" i="1"/>
  <c r="M203" i="1"/>
  <c r="P199" i="1"/>
  <c r="O199" i="1"/>
  <c r="N199" i="1"/>
  <c r="M199" i="1"/>
  <c r="P195" i="1"/>
  <c r="O195" i="1"/>
  <c r="N195" i="1"/>
  <c r="M195" i="1"/>
  <c r="P191" i="1"/>
  <c r="O191" i="1"/>
  <c r="N191" i="1"/>
  <c r="M191" i="1"/>
  <c r="P185" i="1"/>
  <c r="O185" i="1"/>
  <c r="N185" i="1"/>
  <c r="M185" i="1"/>
  <c r="P180" i="1"/>
  <c r="O180" i="1"/>
  <c r="N180" i="1"/>
  <c r="M180" i="1"/>
  <c r="P176" i="1"/>
  <c r="O176" i="1"/>
  <c r="N176" i="1"/>
  <c r="M176" i="1"/>
  <c r="P172" i="1"/>
  <c r="O172" i="1"/>
  <c r="N172" i="1"/>
  <c r="M172" i="1"/>
  <c r="P165" i="1"/>
  <c r="O165" i="1"/>
  <c r="N165" i="1"/>
  <c r="M165" i="1"/>
  <c r="P161" i="1"/>
  <c r="O161" i="1"/>
  <c r="N161" i="1"/>
  <c r="M161" i="1"/>
  <c r="P152" i="1"/>
  <c r="O152" i="1"/>
  <c r="N152" i="1"/>
  <c r="M152" i="1"/>
  <c r="P143" i="1"/>
  <c r="O143" i="1"/>
  <c r="N143" i="1"/>
  <c r="M143" i="1"/>
  <c r="P139" i="1"/>
  <c r="O139" i="1"/>
  <c r="N139" i="1"/>
  <c r="M139" i="1"/>
  <c r="P134" i="1"/>
  <c r="O134" i="1"/>
  <c r="N134" i="1"/>
  <c r="M134" i="1"/>
  <c r="P130" i="1"/>
  <c r="O130" i="1"/>
  <c r="N130" i="1"/>
  <c r="M130" i="1"/>
  <c r="P124" i="1"/>
  <c r="O124" i="1"/>
  <c r="N124" i="1"/>
  <c r="M124" i="1"/>
  <c r="P113" i="1"/>
  <c r="O113" i="1"/>
  <c r="N113" i="1"/>
  <c r="M113" i="1"/>
  <c r="P103" i="1"/>
  <c r="O103" i="1"/>
  <c r="N103" i="1"/>
  <c r="M103" i="1"/>
  <c r="P85" i="1"/>
  <c r="O85" i="1"/>
  <c r="N85" i="1"/>
  <c r="M85" i="1"/>
  <c r="P76" i="1"/>
  <c r="O76" i="1"/>
  <c r="N76" i="1"/>
  <c r="M76" i="1"/>
  <c r="P67" i="1"/>
  <c r="O67" i="1"/>
  <c r="N67" i="1"/>
  <c r="M67" i="1"/>
  <c r="P62" i="1"/>
  <c r="O62" i="1"/>
  <c r="N62" i="1"/>
  <c r="M62" i="1"/>
  <c r="P58" i="1"/>
  <c r="O58" i="1"/>
  <c r="N58" i="1"/>
  <c r="M58" i="1"/>
  <c r="P54" i="1"/>
  <c r="O54" i="1"/>
  <c r="N54" i="1"/>
  <c r="M54" i="1"/>
  <c r="P34" i="1"/>
  <c r="O34" i="1"/>
  <c r="N34" i="1"/>
  <c r="M34" i="1"/>
  <c r="P19" i="1"/>
  <c r="O19" i="1"/>
  <c r="N19" i="1"/>
  <c r="M19" i="1"/>
  <c r="P15" i="1"/>
  <c r="O15" i="1"/>
  <c r="N15" i="1"/>
  <c r="M15" i="1"/>
  <c r="L353" i="1"/>
  <c r="L217" i="1"/>
  <c r="AD382" i="1"/>
  <c r="AC382" i="1"/>
  <c r="AB382" i="1"/>
  <c r="AA382" i="1"/>
  <c r="Z382" i="1"/>
  <c r="Y382" i="1"/>
  <c r="X382" i="1"/>
  <c r="W382" i="1"/>
  <c r="V382" i="1"/>
  <c r="U382" i="1"/>
  <c r="Q382" i="1"/>
  <c r="L382" i="1"/>
  <c r="T382" i="1"/>
  <c r="S382" i="1"/>
  <c r="AG382" i="1" s="1"/>
  <c r="R382" i="1"/>
  <c r="L113" i="1"/>
  <c r="AD362" i="1"/>
  <c r="AC362" i="1"/>
  <c r="AB362" i="1"/>
  <c r="AA362" i="1"/>
  <c r="Z362" i="1"/>
  <c r="Y362" i="1"/>
  <c r="X362" i="1"/>
  <c r="W362" i="1"/>
  <c r="V362" i="1"/>
  <c r="U362" i="1"/>
  <c r="T362" i="1"/>
  <c r="S362" i="1"/>
  <c r="R362" i="1"/>
  <c r="Q362" i="1"/>
  <c r="L362" i="1"/>
  <c r="AD353" i="1"/>
  <c r="AC353" i="1"/>
  <c r="AB353" i="1"/>
  <c r="AA353" i="1"/>
  <c r="Z353" i="1"/>
  <c r="Y353" i="1"/>
  <c r="X353" i="1"/>
  <c r="W353" i="1"/>
  <c r="V353" i="1"/>
  <c r="U353" i="1"/>
  <c r="T353" i="1"/>
  <c r="S353" i="1"/>
  <c r="R353" i="1"/>
  <c r="Q353" i="1"/>
  <c r="AD336" i="1"/>
  <c r="AC336" i="1"/>
  <c r="AB336" i="1"/>
  <c r="AA336" i="1"/>
  <c r="Z336" i="1"/>
  <c r="Y336" i="1"/>
  <c r="X336" i="1"/>
  <c r="W336" i="1"/>
  <c r="V336" i="1"/>
  <c r="L336" i="1"/>
  <c r="U336" i="1"/>
  <c r="T336" i="1"/>
  <c r="S336" i="1"/>
  <c r="R336" i="1"/>
  <c r="Q336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AG278" i="1" s="1"/>
  <c r="Q278" i="1"/>
  <c r="L278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AG217" i="1" s="1"/>
  <c r="R217" i="1"/>
  <c r="Q217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AG195" i="1" s="1"/>
  <c r="Q195" i="1"/>
  <c r="L195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L176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AG113" i="1" s="1"/>
  <c r="Q11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AG103" i="1" l="1"/>
  <c r="AG176" i="1"/>
  <c r="AG336" i="1"/>
  <c r="AG362" i="1"/>
  <c r="AG374" i="1"/>
  <c r="P395" i="1"/>
  <c r="M395" i="1"/>
  <c r="N395" i="1"/>
  <c r="O395" i="1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AD386" i="1" l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L3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L2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AG85" i="1" s="1"/>
  <c r="Q85" i="1"/>
  <c r="L85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AG76" i="1" s="1"/>
  <c r="Q76" i="1"/>
  <c r="L76" i="1"/>
  <c r="AA62" i="1"/>
  <c r="AB62" i="1"/>
  <c r="AC62" i="1"/>
  <c r="AD62" i="1"/>
  <c r="Z62" i="1"/>
  <c r="Y62" i="1"/>
  <c r="X62" i="1"/>
  <c r="W62" i="1"/>
  <c r="V62" i="1"/>
  <c r="U62" i="1"/>
  <c r="T62" i="1"/>
  <c r="S62" i="1"/>
  <c r="R62" i="1"/>
  <c r="Q62" i="1"/>
  <c r="L62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L54" i="1"/>
  <c r="AD393" i="1"/>
  <c r="AC393" i="1"/>
  <c r="AB393" i="1"/>
  <c r="AA393" i="1"/>
  <c r="Z393" i="1"/>
  <c r="Y393" i="1"/>
  <c r="X393" i="1"/>
  <c r="W393" i="1"/>
  <c r="V393" i="1"/>
  <c r="U393" i="1"/>
  <c r="T393" i="1"/>
  <c r="S393" i="1"/>
  <c r="R393" i="1"/>
  <c r="AG393" i="1" s="1"/>
  <c r="Q393" i="1"/>
  <c r="L393" i="1"/>
  <c r="AD357" i="1"/>
  <c r="AC357" i="1"/>
  <c r="AB357" i="1"/>
  <c r="AA357" i="1"/>
  <c r="Z357" i="1"/>
  <c r="Y357" i="1"/>
  <c r="X357" i="1"/>
  <c r="W357" i="1"/>
  <c r="V357" i="1"/>
  <c r="U357" i="1"/>
  <c r="T357" i="1"/>
  <c r="S357" i="1"/>
  <c r="R357" i="1"/>
  <c r="AG357" i="1" s="1"/>
  <c r="Q357" i="1"/>
  <c r="L357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L344" i="1"/>
  <c r="AD328" i="1"/>
  <c r="AC328" i="1"/>
  <c r="AB328" i="1"/>
  <c r="AA328" i="1"/>
  <c r="Z328" i="1"/>
  <c r="Y328" i="1"/>
  <c r="X328" i="1"/>
  <c r="W328" i="1"/>
  <c r="V328" i="1"/>
  <c r="U328" i="1"/>
  <c r="T328" i="1"/>
  <c r="S328" i="1"/>
  <c r="R328" i="1"/>
  <c r="AG328" i="1" s="1"/>
  <c r="Q328" i="1"/>
  <c r="L328" i="1"/>
  <c r="AD323" i="1"/>
  <c r="AC323" i="1"/>
  <c r="AB323" i="1"/>
  <c r="AA323" i="1"/>
  <c r="Z323" i="1"/>
  <c r="Y323" i="1"/>
  <c r="X323" i="1"/>
  <c r="W323" i="1"/>
  <c r="V323" i="1"/>
  <c r="U323" i="1"/>
  <c r="T323" i="1"/>
  <c r="S323" i="1"/>
  <c r="R323" i="1"/>
  <c r="AG323" i="1" s="1"/>
  <c r="Q323" i="1"/>
  <c r="L323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L305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L301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AG296" i="1" s="1"/>
  <c r="Q296" i="1"/>
  <c r="L296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L232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AG221" i="1" s="1"/>
  <c r="Q221" i="1"/>
  <c r="L221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L209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AG203" i="1" s="1"/>
  <c r="Q203" i="1"/>
  <c r="L203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AG199" i="1" s="1"/>
  <c r="Q199" i="1"/>
  <c r="L199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AG191" i="1" s="1"/>
  <c r="Q191" i="1"/>
  <c r="L191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L185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AG180" i="1" s="1"/>
  <c r="Q180" i="1"/>
  <c r="L180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AG172" i="1" s="1"/>
  <c r="Q172" i="1"/>
  <c r="L172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L165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L161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L152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L143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AG139" i="1" s="1"/>
  <c r="Q139" i="1"/>
  <c r="L139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L134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L130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L124" i="1"/>
  <c r="L103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L67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L58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L34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AG19" i="1" s="1"/>
  <c r="Q19" i="1"/>
  <c r="L19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L15" i="1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AG67" i="1" l="1"/>
  <c r="AG130" i="1"/>
  <c r="AG143" i="1"/>
  <c r="AG152" i="1"/>
  <c r="AG165" i="1"/>
  <c r="AG286" i="1"/>
  <c r="AG62" i="1"/>
  <c r="AG58" i="1"/>
  <c r="AG386" i="1"/>
  <c r="AG344" i="1"/>
  <c r="AG305" i="1"/>
  <c r="AG301" i="1"/>
  <c r="AG232" i="1"/>
  <c r="AG209" i="1"/>
  <c r="AG185" i="1"/>
  <c r="AG161" i="1"/>
  <c r="AG134" i="1"/>
  <c r="AG124" i="1"/>
  <c r="AG54" i="1"/>
  <c r="AG34" i="1"/>
  <c r="AG15" i="1"/>
  <c r="V395" i="1"/>
  <c r="AA395" i="1"/>
  <c r="X395" i="1"/>
  <c r="Y395" i="1"/>
  <c r="U395" i="1"/>
  <c r="AB395" i="1"/>
  <c r="Q395" i="1"/>
  <c r="L395" i="1"/>
  <c r="T395" i="1"/>
  <c r="Z395" i="1"/>
  <c r="AC395" i="1"/>
  <c r="R395" i="1"/>
  <c r="AD395" i="1"/>
  <c r="W395" i="1"/>
  <c r="S395" i="1"/>
  <c r="M63" i="3"/>
  <c r="P63" i="3"/>
  <c r="Q63" i="3"/>
  <c r="U397" i="1" s="1"/>
  <c r="N63" i="3"/>
  <c r="R63" i="3"/>
  <c r="V397" i="1" s="1"/>
  <c r="U63" i="3"/>
  <c r="Y397" i="1" s="1"/>
  <c r="V63" i="3"/>
  <c r="Z397" i="1" s="1"/>
  <c r="S63" i="3"/>
  <c r="W397" i="1" s="1"/>
  <c r="O63" i="3"/>
  <c r="Z63" i="3"/>
  <c r="AD397" i="1" s="1"/>
  <c r="T63" i="3"/>
  <c r="X397" i="1" s="1"/>
  <c r="W63" i="3"/>
  <c r="AA397" i="1" s="1"/>
  <c r="X63" i="3"/>
  <c r="AB397" i="1" s="1"/>
  <c r="Y63" i="3"/>
  <c r="AC397" i="1" s="1"/>
  <c r="L63" i="3"/>
  <c r="L397" i="1" s="1"/>
  <c r="Q397" i="1" l="1"/>
  <c r="M397" i="1"/>
  <c r="M398" i="1" s="1"/>
  <c r="R397" i="1"/>
  <c r="N397" i="1"/>
  <c r="N398" i="1" s="1"/>
  <c r="T397" i="1"/>
  <c r="T398" i="1" s="1"/>
  <c r="P397" i="1"/>
  <c r="P398" i="1" s="1"/>
  <c r="S397" i="1"/>
  <c r="S398" i="1" s="1"/>
  <c r="O397" i="1"/>
  <c r="O398" i="1" s="1"/>
  <c r="AG395" i="1"/>
  <c r="AD398" i="1"/>
  <c r="Q398" i="1"/>
  <c r="R398" i="1"/>
  <c r="U398" i="1"/>
  <c r="W398" i="1"/>
  <c r="AC398" i="1"/>
  <c r="Z398" i="1"/>
  <c r="AA398" i="1"/>
  <c r="Y398" i="1"/>
  <c r="X398" i="1"/>
  <c r="AB398" i="1"/>
  <c r="V398" i="1"/>
  <c r="L398" i="1"/>
</calcChain>
</file>

<file path=xl/sharedStrings.xml><?xml version="1.0" encoding="utf-8"?>
<sst xmlns="http://schemas.openxmlformats.org/spreadsheetml/2006/main" count="2184" uniqueCount="781">
  <si>
    <t>APF Expire Date</t>
  </si>
  <si>
    <t>Master Plan</t>
  </si>
  <si>
    <t>Project</t>
  </si>
  <si>
    <t>Approved Dwelling Units</t>
  </si>
  <si>
    <t>Unbuilt Dwelling Units</t>
  </si>
  <si>
    <t>Approved Gross Floor   Area</t>
  </si>
  <si>
    <t>Unbuilt Gross Floor   Area</t>
  </si>
  <si>
    <t>Unbuilt Office Jobs</t>
  </si>
  <si>
    <t>Unbuilt Retail Jobs</t>
  </si>
  <si>
    <t>Unbuilt Industrial Jobs</t>
  </si>
  <si>
    <t>Unbuilt Other Jobs</t>
  </si>
  <si>
    <t>Plan Number</t>
  </si>
  <si>
    <t>Project Name</t>
  </si>
  <si>
    <t>Agriculture &amp; Rural</t>
  </si>
  <si>
    <t>n/a</t>
  </si>
  <si>
    <t>Residential</t>
  </si>
  <si>
    <t>440</t>
  </si>
  <si>
    <t>265</t>
  </si>
  <si>
    <t>395</t>
  </si>
  <si>
    <t>264</t>
  </si>
  <si>
    <t>398</t>
  </si>
  <si>
    <t>269</t>
  </si>
  <si>
    <t>Butz Property</t>
  </si>
  <si>
    <t>Hunter Property</t>
  </si>
  <si>
    <t>RuralEast</t>
  </si>
  <si>
    <t>438</t>
  </si>
  <si>
    <t>267</t>
  </si>
  <si>
    <t>Non-Residential</t>
  </si>
  <si>
    <t>Aspen Hill</t>
  </si>
  <si>
    <t>577</t>
  </si>
  <si>
    <t>111</t>
  </si>
  <si>
    <t>Mixed</t>
  </si>
  <si>
    <t>Bethesda CBD</t>
  </si>
  <si>
    <t>003</t>
  </si>
  <si>
    <t>663</t>
  </si>
  <si>
    <t>005</t>
  </si>
  <si>
    <t>662</t>
  </si>
  <si>
    <t>004</t>
  </si>
  <si>
    <t>Bethesda Chevy Chase</t>
  </si>
  <si>
    <t>634</t>
  </si>
  <si>
    <t>030</t>
  </si>
  <si>
    <t>Chevy Chase Lot 2</t>
  </si>
  <si>
    <t>665</t>
  </si>
  <si>
    <t>021</t>
  </si>
  <si>
    <t>Boyds</t>
  </si>
  <si>
    <t>Clarksburg</t>
  </si>
  <si>
    <t>307</t>
  </si>
  <si>
    <t>436</t>
  </si>
  <si>
    <t>310</t>
  </si>
  <si>
    <t>Kensington Sector Plan</t>
  </si>
  <si>
    <t>Chevy Chase Lake</t>
  </si>
  <si>
    <t>452</t>
  </si>
  <si>
    <t>313</t>
  </si>
  <si>
    <t>Clarksburg Town Center</t>
  </si>
  <si>
    <t>447</t>
  </si>
  <si>
    <t>451</t>
  </si>
  <si>
    <t>449</t>
  </si>
  <si>
    <t>309</t>
  </si>
  <si>
    <t>Cabin Branch</t>
  </si>
  <si>
    <t>Linthicum West Property</t>
  </si>
  <si>
    <t>316</t>
  </si>
  <si>
    <t>Shiloh Church Road</t>
  </si>
  <si>
    <t>Cloverly</t>
  </si>
  <si>
    <t>579</t>
  </si>
  <si>
    <t>107</t>
  </si>
  <si>
    <t>Hill Farm</t>
  </si>
  <si>
    <t>Bryants Nursery Road</t>
  </si>
  <si>
    <t>Qureshi Property</t>
  </si>
  <si>
    <t>580</t>
  </si>
  <si>
    <t>104</t>
  </si>
  <si>
    <t>Damascus</t>
  </si>
  <si>
    <t>497</t>
  </si>
  <si>
    <t>280</t>
  </si>
  <si>
    <t>442</t>
  </si>
  <si>
    <t>278</t>
  </si>
  <si>
    <t>Hill Property</t>
  </si>
  <si>
    <t>Damascus Hill</t>
  </si>
  <si>
    <t>Damascus Ridge</t>
  </si>
  <si>
    <t>Fairland/White Oak</t>
  </si>
  <si>
    <t>Fairland</t>
  </si>
  <si>
    <t>582</t>
  </si>
  <si>
    <t>103</t>
  </si>
  <si>
    <t>584</t>
  </si>
  <si>
    <t>098</t>
  </si>
  <si>
    <t>Chinese Christian Church</t>
  </si>
  <si>
    <t>588</t>
  </si>
  <si>
    <t>100</t>
  </si>
  <si>
    <t>585</t>
  </si>
  <si>
    <t>101</t>
  </si>
  <si>
    <t>Mullinax Property</t>
  </si>
  <si>
    <t>Fairland Heights</t>
  </si>
  <si>
    <t>587</t>
  </si>
  <si>
    <t>097</t>
  </si>
  <si>
    <t>Summer Hill</t>
  </si>
  <si>
    <t>583</t>
  </si>
  <si>
    <t>102</t>
  </si>
  <si>
    <t>Riding Stable Estate</t>
  </si>
  <si>
    <t>James Property</t>
  </si>
  <si>
    <t>Friendship Heights</t>
  </si>
  <si>
    <t>Gaithersburg City</t>
  </si>
  <si>
    <t>Observatory Heights</t>
  </si>
  <si>
    <t>Gaithersburg Vicinity</t>
  </si>
  <si>
    <t>211</t>
  </si>
  <si>
    <t>Germantown</t>
  </si>
  <si>
    <t>Germantown West</t>
  </si>
  <si>
    <t>430</t>
  </si>
  <si>
    <t>252</t>
  </si>
  <si>
    <t>Qiagen-Germantown Business Park</t>
  </si>
  <si>
    <t>418</t>
  </si>
  <si>
    <t>255</t>
  </si>
  <si>
    <t>431</t>
  </si>
  <si>
    <t>253</t>
  </si>
  <si>
    <t>Kingsview Knolls</t>
  </si>
  <si>
    <t>Liberty Mill</t>
  </si>
  <si>
    <t>Germantown Sector Plan</t>
  </si>
  <si>
    <t>464</t>
  </si>
  <si>
    <t>250</t>
  </si>
  <si>
    <t>Germantown East</t>
  </si>
  <si>
    <t>465</t>
  </si>
  <si>
    <t>288</t>
  </si>
  <si>
    <t>Milestone Industrial</t>
  </si>
  <si>
    <t>467</t>
  </si>
  <si>
    <t>287</t>
  </si>
  <si>
    <t>Seneca Meadows Corporate Center</t>
  </si>
  <si>
    <t>468</t>
  </si>
  <si>
    <t>249</t>
  </si>
  <si>
    <t>Century Technology Campus</t>
  </si>
  <si>
    <t>-</t>
  </si>
  <si>
    <t>Glenmont</t>
  </si>
  <si>
    <t>553</t>
  </si>
  <si>
    <t>304</t>
  </si>
  <si>
    <t>Glenmont Sector Plan</t>
  </si>
  <si>
    <t>Great Seneca</t>
  </si>
  <si>
    <t>753</t>
  </si>
  <si>
    <t>220</t>
  </si>
  <si>
    <t>Johns Hopkins Research Campus</t>
  </si>
  <si>
    <t>215</t>
  </si>
  <si>
    <t>727</t>
  </si>
  <si>
    <t>166</t>
  </si>
  <si>
    <t>Traville</t>
  </si>
  <si>
    <t>Derwood</t>
  </si>
  <si>
    <t>Kemp Mill</t>
  </si>
  <si>
    <t>566</t>
  </si>
  <si>
    <t>060</t>
  </si>
  <si>
    <t>Kemp Mill Farms</t>
  </si>
  <si>
    <t>679</t>
  </si>
  <si>
    <t>071</t>
  </si>
  <si>
    <t>WJ Ulmstead</t>
  </si>
  <si>
    <t>Kensington Wheaton</t>
  </si>
  <si>
    <t>Long Branch</t>
  </si>
  <si>
    <t>North Bethesda Garrett Park</t>
  </si>
  <si>
    <t>North Bethesda</t>
  </si>
  <si>
    <t>682</t>
  </si>
  <si>
    <t>128</t>
  </si>
  <si>
    <t>Wildwood Manor Shopping Center</t>
  </si>
  <si>
    <t>702</t>
  </si>
  <si>
    <t>130</t>
  </si>
  <si>
    <t>Rock Spring Center</t>
  </si>
  <si>
    <t>North Silver Spring</t>
  </si>
  <si>
    <t>Olney</t>
  </si>
  <si>
    <t>504</t>
  </si>
  <si>
    <t>239</t>
  </si>
  <si>
    <t>Olney Acres</t>
  </si>
  <si>
    <t>499</t>
  </si>
  <si>
    <t>241</t>
  </si>
  <si>
    <t>538</t>
  </si>
  <si>
    <t>236</t>
  </si>
  <si>
    <t>Norbrook Village</t>
  </si>
  <si>
    <t>500</t>
  </si>
  <si>
    <t>242</t>
  </si>
  <si>
    <t>Sunshine Acres</t>
  </si>
  <si>
    <t>240</t>
  </si>
  <si>
    <t>Potomac Subregion</t>
  </si>
  <si>
    <t>764</t>
  </si>
  <si>
    <t>157</t>
  </si>
  <si>
    <t>Potomac</t>
  </si>
  <si>
    <t>705</t>
  </si>
  <si>
    <t>152</t>
  </si>
  <si>
    <t>Kentsdale Estates</t>
  </si>
  <si>
    <t>709</t>
  </si>
  <si>
    <t>156</t>
  </si>
  <si>
    <t>Glen Hamlet</t>
  </si>
  <si>
    <t>396</t>
  </si>
  <si>
    <t>260</t>
  </si>
  <si>
    <t>Signal Tree Lane</t>
  </si>
  <si>
    <t>767</t>
  </si>
  <si>
    <t>159</t>
  </si>
  <si>
    <t>400</t>
  </si>
  <si>
    <t>257</t>
  </si>
  <si>
    <t>401</t>
  </si>
  <si>
    <t>259</t>
  </si>
  <si>
    <t>397</t>
  </si>
  <si>
    <t>261</t>
  </si>
  <si>
    <t>Woodbyrne Farms</t>
  </si>
  <si>
    <t>Stamoulis</t>
  </si>
  <si>
    <t>652</t>
  </si>
  <si>
    <t>146</t>
  </si>
  <si>
    <t>Bradley Farms</t>
  </si>
  <si>
    <t>North Potomac</t>
  </si>
  <si>
    <t>759</t>
  </si>
  <si>
    <t>258</t>
  </si>
  <si>
    <t>Quince Orchard Estates</t>
  </si>
  <si>
    <t>765</t>
  </si>
  <si>
    <t>145</t>
  </si>
  <si>
    <t>699</t>
  </si>
  <si>
    <t>150</t>
  </si>
  <si>
    <t>651</t>
  </si>
  <si>
    <t>142</t>
  </si>
  <si>
    <t>653</t>
  </si>
  <si>
    <t>147</t>
  </si>
  <si>
    <t>Travilah Acres</t>
  </si>
  <si>
    <t>766</t>
  </si>
  <si>
    <t>158</t>
  </si>
  <si>
    <t>768</t>
  </si>
  <si>
    <t>144</t>
  </si>
  <si>
    <t>Potomac Manors</t>
  </si>
  <si>
    <t>Alban W. &amp; Esther M. Eger</t>
  </si>
  <si>
    <t>Schooley Property</t>
  </si>
  <si>
    <t>Bullis School</t>
  </si>
  <si>
    <t>9490 River Road</t>
  </si>
  <si>
    <t>Rockville City</t>
  </si>
  <si>
    <t>Sandy Spring Ashton</t>
  </si>
  <si>
    <t>578</t>
  </si>
  <si>
    <t>106</t>
  </si>
  <si>
    <t>498</t>
  </si>
  <si>
    <t>105</t>
  </si>
  <si>
    <t>Schultz Property</t>
  </si>
  <si>
    <t>Cedar Knolls Farm</t>
  </si>
  <si>
    <t>Shady Grove Sector</t>
  </si>
  <si>
    <t>521</t>
  </si>
  <si>
    <t>198</t>
  </si>
  <si>
    <t>Silver Spring CBD</t>
  </si>
  <si>
    <t>624</t>
  </si>
  <si>
    <t>035</t>
  </si>
  <si>
    <t>623</t>
  </si>
  <si>
    <t>034</t>
  </si>
  <si>
    <t>625</t>
  </si>
  <si>
    <t>033</t>
  </si>
  <si>
    <t>Silver Spring Park</t>
  </si>
  <si>
    <t>Falkland Chase</t>
  </si>
  <si>
    <t>Silver Spring East</t>
  </si>
  <si>
    <t>621</t>
  </si>
  <si>
    <t>044</t>
  </si>
  <si>
    <t>Takoma Park BF Gilberts Addition</t>
  </si>
  <si>
    <t>Takoma Park</t>
  </si>
  <si>
    <t>Twinbrook</t>
  </si>
  <si>
    <t>Upper Rock Creek</t>
  </si>
  <si>
    <t>505</t>
  </si>
  <si>
    <t>190</t>
  </si>
  <si>
    <t>535</t>
  </si>
  <si>
    <t>189</t>
  </si>
  <si>
    <t>Bowie Mill Estates</t>
  </si>
  <si>
    <t>Muncaster Manor</t>
  </si>
  <si>
    <t>Wheaton Sector</t>
  </si>
  <si>
    <t>White Flint</t>
  </si>
  <si>
    <t>686</t>
  </si>
  <si>
    <t>127</t>
  </si>
  <si>
    <t>687</t>
  </si>
  <si>
    <t>137</t>
  </si>
  <si>
    <t>White Oak</t>
  </si>
  <si>
    <t>574</t>
  </si>
  <si>
    <t>094</t>
  </si>
  <si>
    <t>Washingtonian South</t>
  </si>
  <si>
    <t>6450 New Hampshire Avenue</t>
  </si>
  <si>
    <t>Mid Pike Plaza</t>
  </si>
  <si>
    <t>North Bethesda Market II</t>
  </si>
  <si>
    <t>015</t>
  </si>
  <si>
    <t>Policy Area</t>
  </si>
  <si>
    <t>Transportation Area Zone 2009</t>
  </si>
  <si>
    <t>Transportation Area Zone 1999</t>
  </si>
  <si>
    <t>085</t>
  </si>
  <si>
    <t>1st Baptist Church of Damascus</t>
  </si>
  <si>
    <t>North Bethesda Town Center</t>
  </si>
  <si>
    <t>White Oak Science Gateway</t>
  </si>
  <si>
    <t>Westbard Sector Plan</t>
  </si>
  <si>
    <t>Unbuilt Office GFA</t>
  </si>
  <si>
    <t>Unbuilt Retail GFA</t>
  </si>
  <si>
    <t>Unbuilt Industrial GFA</t>
  </si>
  <si>
    <t>Unbuilt Other GFA</t>
  </si>
  <si>
    <t>Unbuilt Single- Family Dwellings</t>
  </si>
  <si>
    <t>Rural East</t>
  </si>
  <si>
    <t>Offord Property</t>
  </si>
  <si>
    <t>Ashton</t>
  </si>
  <si>
    <t>Rural West</t>
  </si>
  <si>
    <t>Montgomery Village Airpark</t>
  </si>
  <si>
    <t>R&amp;D Village</t>
  </si>
  <si>
    <t>Shady Grove</t>
  </si>
  <si>
    <t>Silver Spring Takoma Park</t>
  </si>
  <si>
    <t>Leawood-Lots 1 and 2</t>
  </si>
  <si>
    <t>Quail Run</t>
  </si>
  <si>
    <t>Parmjit &amp; Saini Estates</t>
  </si>
  <si>
    <t>Esworthy Estates</t>
  </si>
  <si>
    <t>Shady Grove Station</t>
  </si>
  <si>
    <t>Silver Spring /Takoma Park</t>
  </si>
  <si>
    <t>Guru Nanak Foundation of America</t>
  </si>
  <si>
    <t>Glenmont Metrocenter</t>
  </si>
  <si>
    <t>The Blairs Master Plan</t>
  </si>
  <si>
    <t>Grosvenor</t>
  </si>
  <si>
    <t>Beall's Manor</t>
  </si>
  <si>
    <t>Germantown Town Center</t>
  </si>
  <si>
    <t>North &amp; West Silver Spring 1999</t>
  </si>
  <si>
    <t>037</t>
  </si>
  <si>
    <t>Center for Jewish Living</t>
  </si>
  <si>
    <t>PB Approval Date</t>
  </si>
  <si>
    <t>Bradley Hills, 1st Addition to Section 2</t>
  </si>
  <si>
    <t>017</t>
  </si>
  <si>
    <t>Horizon Hill - Ex. Lot 48</t>
  </si>
  <si>
    <t>Elizabeth Square</t>
  </si>
  <si>
    <t>Williams Adventure</t>
  </si>
  <si>
    <t>Poolesville</t>
  </si>
  <si>
    <t>Town of Poolesville</t>
  </si>
  <si>
    <t>Unbuilt Multi- Family Dwellings</t>
  </si>
  <si>
    <t>819 Silver Spring Avenue</t>
  </si>
  <si>
    <t>Takoma/Langley</t>
  </si>
  <si>
    <t>MedImmune - The Summit</t>
  </si>
  <si>
    <t>MedImmune - The Meadows</t>
  </si>
  <si>
    <t>White Flint 2</t>
  </si>
  <si>
    <t>043</t>
  </si>
  <si>
    <t>Saul Center White Flint West</t>
  </si>
  <si>
    <t>Laytonsville</t>
  </si>
  <si>
    <t>STP2016-00283</t>
  </si>
  <si>
    <t>Snowdens Manor Enlarged</t>
  </si>
  <si>
    <t>8600 Georgia Avenue</t>
  </si>
  <si>
    <t>East Village at North Bethesda Gateway</t>
  </si>
  <si>
    <t>286</t>
  </si>
  <si>
    <t>Westbard Sector</t>
  </si>
  <si>
    <t>Bethesda/Chevy Chase</t>
  </si>
  <si>
    <t>Highfill Subdivision</t>
  </si>
  <si>
    <t>MedImmune - The Ridges</t>
  </si>
  <si>
    <t>RCCG, Jesus House</t>
  </si>
  <si>
    <t>009</t>
  </si>
  <si>
    <t>Burtonsville Crossroads</t>
  </si>
  <si>
    <t>WMAL Bethesda</t>
  </si>
  <si>
    <t>The Claiborne</t>
  </si>
  <si>
    <t>661</t>
  </si>
  <si>
    <t>020</t>
  </si>
  <si>
    <t>760</t>
  </si>
  <si>
    <t>160</t>
  </si>
  <si>
    <t>Bloom MV</t>
  </si>
  <si>
    <t>APF201501</t>
  </si>
  <si>
    <t>Walnut Hill Shopping Center</t>
  </si>
  <si>
    <t>17/24/17</t>
  </si>
  <si>
    <t>Bethesda Downtown</t>
  </si>
  <si>
    <t>490</t>
  </si>
  <si>
    <t>209</t>
  </si>
  <si>
    <t>698</t>
  </si>
  <si>
    <t>170</t>
  </si>
  <si>
    <t>Crown</t>
  </si>
  <si>
    <t>N Frederick Ave</t>
  </si>
  <si>
    <t>Monument Tech Park Phase 2</t>
  </si>
  <si>
    <t>Monument Tech Park Phase 3</t>
  </si>
  <si>
    <t>Quince Orchard Park</t>
  </si>
  <si>
    <t>Spectrum at Watkins Mill</t>
  </si>
  <si>
    <t>Washingtonian Center</t>
  </si>
  <si>
    <t>670</t>
  </si>
  <si>
    <t>027</t>
  </si>
  <si>
    <t>617</t>
  </si>
  <si>
    <t>326</t>
  </si>
  <si>
    <t>Source: Montgomery County Planning, Information Technology and Innovation Division</t>
  </si>
  <si>
    <t xml:space="preserve">Mandatory Referral data is not included </t>
  </si>
  <si>
    <t>749</t>
  </si>
  <si>
    <t>223</t>
  </si>
  <si>
    <t>732</t>
  </si>
  <si>
    <t>228</t>
  </si>
  <si>
    <t>480</t>
  </si>
  <si>
    <t>741</t>
  </si>
  <si>
    <t>8911 and 8915 Burdette Road</t>
  </si>
  <si>
    <t>Montgomery Village Center</t>
  </si>
  <si>
    <t>657</t>
  </si>
  <si>
    <t>016</t>
  </si>
  <si>
    <t>485</t>
  </si>
  <si>
    <t>507</t>
  </si>
  <si>
    <t>191</t>
  </si>
  <si>
    <t>8280 Wisconsin Avenue/Woodmont Central</t>
  </si>
  <si>
    <t>Montgomery Auto Sales Park, Los 17 &amp; 18</t>
  </si>
  <si>
    <t>Priddy Property</t>
  </si>
  <si>
    <t>Old Angler's Cove</t>
  </si>
  <si>
    <t>769</t>
  </si>
  <si>
    <t>143</t>
  </si>
  <si>
    <t>8407 Ramsey Avenue</t>
  </si>
  <si>
    <t>850 Sligo Avenue</t>
  </si>
  <si>
    <t>Nucci Property</t>
  </si>
  <si>
    <t>Kentlands</t>
  </si>
  <si>
    <t>Apartments, Phase 1</t>
  </si>
  <si>
    <t>Apartments, Phase 2</t>
  </si>
  <si>
    <t>Westwood Shopping Center</t>
  </si>
  <si>
    <t>8000 Wisconsin</t>
  </si>
  <si>
    <t>Strathmore Square</t>
  </si>
  <si>
    <t>Grosvenor Minor Master Plan</t>
  </si>
  <si>
    <t>Potter Glen</t>
  </si>
  <si>
    <t>Market Square Redevelopment</t>
  </si>
  <si>
    <t>Age-Restricted</t>
  </si>
  <si>
    <t>Redland Tech Center (Phase 2 &amp; 3)</t>
  </si>
  <si>
    <t>Baker Property</t>
  </si>
  <si>
    <t>11981068B</t>
  </si>
  <si>
    <t>4 Bethesda Metro Center</t>
  </si>
  <si>
    <t>Poplar Grove</t>
  </si>
  <si>
    <t>Andrus Property</t>
  </si>
  <si>
    <t>Resurvey on Locust Level</t>
  </si>
  <si>
    <t>456</t>
  </si>
  <si>
    <t>247</t>
  </si>
  <si>
    <t>Craver Property</t>
  </si>
  <si>
    <t>Battery District</t>
  </si>
  <si>
    <t>Quality Time Learning Center Annex</t>
  </si>
  <si>
    <t>12500 Ardennes Avenue</t>
  </si>
  <si>
    <t>Wilgus</t>
  </si>
  <si>
    <t>The Avondale</t>
  </si>
  <si>
    <t>Creekside at Cabin Branch</t>
  </si>
  <si>
    <t>448</t>
  </si>
  <si>
    <t>Clarksburg Ten Mile Creek</t>
  </si>
  <si>
    <t>308</t>
  </si>
  <si>
    <t>Mar Thoma Church of Greater Washington</t>
  </si>
  <si>
    <t>Hill Farm Lot 12 Block A</t>
  </si>
  <si>
    <t>Forest Glen Sector Plan 1996</t>
  </si>
  <si>
    <t>Kensington/Wheaton</t>
  </si>
  <si>
    <t>College View Campus</t>
  </si>
  <si>
    <t>472</t>
  </si>
  <si>
    <t>Tomar's Addition</t>
  </si>
  <si>
    <t>Long Branch Corner</t>
  </si>
  <si>
    <t>Long Branch Sector</t>
  </si>
  <si>
    <t>052</t>
  </si>
  <si>
    <t>Westfield Montgomery Mall</t>
  </si>
  <si>
    <t>619</t>
  </si>
  <si>
    <t>046</t>
  </si>
  <si>
    <t>809 Easley Street</t>
  </si>
  <si>
    <t>622</t>
  </si>
  <si>
    <t>S Frederick Ave</t>
  </si>
  <si>
    <t>102 S Frederick Office Bldg.</t>
  </si>
  <si>
    <t>Snowdens Manor</t>
  </si>
  <si>
    <t>9119 Redwood Avenue</t>
  </si>
  <si>
    <t>4702 Chevy Chase Drive</t>
  </si>
  <si>
    <t>Ashford Woods</t>
  </si>
  <si>
    <t>446</t>
  </si>
  <si>
    <t>311</t>
  </si>
  <si>
    <t>Forest Glen Montgomery Hills</t>
  </si>
  <si>
    <t>The Flats at Knowles Station</t>
  </si>
  <si>
    <t>606</t>
  </si>
  <si>
    <t>042</t>
  </si>
  <si>
    <t>Hillandale Gateway</t>
  </si>
  <si>
    <t>1254 Cresthaven Drive</t>
  </si>
  <si>
    <t>120190220</t>
  </si>
  <si>
    <t>620210050</t>
  </si>
  <si>
    <t>Kentlands Square Infill Sites</t>
  </si>
  <si>
    <t>Matan Development</t>
  </si>
  <si>
    <t>Neighborhoods 1-5</t>
  </si>
  <si>
    <t>Freeman Property</t>
  </si>
  <si>
    <t>Kilmain ETC (Parcel P440)</t>
  </si>
  <si>
    <t>PSTA Site</t>
  </si>
  <si>
    <t>ELP Bethesda at Rock Spring</t>
  </si>
  <si>
    <t>9545 River Road</t>
  </si>
  <si>
    <t>HOC HQ</t>
  </si>
  <si>
    <t>515</t>
  </si>
  <si>
    <t>Fox Hunt Preserve</t>
  </si>
  <si>
    <t>Hartz Pond</t>
  </si>
  <si>
    <t>394</t>
  </si>
  <si>
    <t>263</t>
  </si>
  <si>
    <t>Hillmead</t>
  </si>
  <si>
    <t>7070 Arlington Road</t>
  </si>
  <si>
    <t>Adventist HealthCare Shady Grove Medical Center</t>
  </si>
  <si>
    <t>2710 Washington Avenue</t>
  </si>
  <si>
    <t>United Therapeutics Project 242T</t>
  </si>
  <si>
    <t>603</t>
  </si>
  <si>
    <t>041</t>
  </si>
  <si>
    <t>Darnestown Knolls</t>
  </si>
  <si>
    <t>81981046A</t>
  </si>
  <si>
    <t>Saint John Neumann Catholic Parish</t>
  </si>
  <si>
    <t>491</t>
  </si>
  <si>
    <t>207</t>
  </si>
  <si>
    <t>11801 Seven Locks Road, Willerburn Acres</t>
  </si>
  <si>
    <t>11998051A</t>
  </si>
  <si>
    <t>STP2020-00399</t>
  </si>
  <si>
    <t>Potomac Woods</t>
  </si>
  <si>
    <t>711</t>
  </si>
  <si>
    <t>169</t>
  </si>
  <si>
    <t>Diamond Farms</t>
  </si>
  <si>
    <t>Novavax</t>
  </si>
  <si>
    <t>Spectrum Unbuilt</t>
  </si>
  <si>
    <t>411</t>
  </si>
  <si>
    <t>226</t>
  </si>
  <si>
    <t>Belt Property</t>
  </si>
  <si>
    <t>2 Bethesda Metro Center</t>
  </si>
  <si>
    <t>4725 Cheltenham Drive</t>
  </si>
  <si>
    <t>Iglesia Vida Nueva Church</t>
  </si>
  <si>
    <t>589</t>
  </si>
  <si>
    <t>099</t>
  </si>
  <si>
    <t>Seneca Property</t>
  </si>
  <si>
    <t>12710 Twinbrook Parkway</t>
  </si>
  <si>
    <t>Hillandale Section 2</t>
  </si>
  <si>
    <t>Acceptance Date</t>
  </si>
  <si>
    <t>Miles Coppola</t>
  </si>
  <si>
    <t>Fawsett Farm</t>
  </si>
  <si>
    <t>Easleys</t>
  </si>
  <si>
    <t>12019016A</t>
  </si>
  <si>
    <t>Grand Park Development</t>
  </si>
  <si>
    <t>MHP - Nebel Street</t>
  </si>
  <si>
    <t>Grace Cottages</t>
  </si>
  <si>
    <t>Fish Pool Property</t>
  </si>
  <si>
    <t>Hartz Property</t>
  </si>
  <si>
    <t>Travis Ave Redevelopment</t>
  </si>
  <si>
    <t>479</t>
  </si>
  <si>
    <t>STP2022-00433</t>
  </si>
  <si>
    <t>STP2022-00434</t>
  </si>
  <si>
    <t>King Buick</t>
  </si>
  <si>
    <t>Lidl/The Henson</t>
  </si>
  <si>
    <t>737</t>
  </si>
  <si>
    <t>322</t>
  </si>
  <si>
    <t>MIxed</t>
  </si>
  <si>
    <t>Shivacharan</t>
  </si>
  <si>
    <t>Chevy Chase Section 4D</t>
  </si>
  <si>
    <t>4901 Battery Lane</t>
  </si>
  <si>
    <t>Remembrance Park</t>
  </si>
  <si>
    <t>Liberty Mill Road</t>
  </si>
  <si>
    <t>4910/4920 Strathmore</t>
  </si>
  <si>
    <t>677</t>
  </si>
  <si>
    <t>125</t>
  </si>
  <si>
    <t>Chaberton Solar Santa Rosa</t>
  </si>
  <si>
    <t>Block F Kilmarock</t>
  </si>
  <si>
    <t>Viger's Addition</t>
  </si>
  <si>
    <t>1910 University Senior Housing</t>
  </si>
  <si>
    <t>Wheaton Sector Plan 2010</t>
  </si>
  <si>
    <t>Wheaton CBD</t>
  </si>
  <si>
    <t>564</t>
  </si>
  <si>
    <t>082</t>
  </si>
  <si>
    <t>Hammer Hill</t>
  </si>
  <si>
    <t>11984260A</t>
  </si>
  <si>
    <t>MARC Rail Communities</t>
  </si>
  <si>
    <t>614</t>
  </si>
  <si>
    <t>323</t>
  </si>
  <si>
    <t>Multi-family Building R/S/T</t>
  </si>
  <si>
    <t>Watkins Mill Town Center</t>
  </si>
  <si>
    <t>The Labs at Watkins Mill</t>
  </si>
  <si>
    <t>11987271D</t>
  </si>
  <si>
    <t>11998004A</t>
  </si>
  <si>
    <t>8001 Wisconsin Avenue</t>
  </si>
  <si>
    <t>Preston Place &amp; Lake Apartments</t>
  </si>
  <si>
    <t>Addition to Ray's Adventure</t>
  </si>
  <si>
    <t>Donner Property at Gray's Lane</t>
  </si>
  <si>
    <t>Larsen Property</t>
  </si>
  <si>
    <t>Hillcrest Property</t>
  </si>
  <si>
    <t>413</t>
  </si>
  <si>
    <t>227</t>
  </si>
  <si>
    <t>STP2023-00449</t>
  </si>
  <si>
    <t>22 West Jefferson Street</t>
  </si>
  <si>
    <t>714</t>
  </si>
  <si>
    <t>177</t>
  </si>
  <si>
    <t>12017025A</t>
  </si>
  <si>
    <t>12003110B</t>
  </si>
  <si>
    <t>12020005A</t>
  </si>
  <si>
    <t>11985027A</t>
  </si>
  <si>
    <t>12017015A</t>
  </si>
  <si>
    <t>11989271D</t>
  </si>
  <si>
    <t>11998092B</t>
  </si>
  <si>
    <t>12019018A</t>
  </si>
  <si>
    <t>12007056A</t>
  </si>
  <si>
    <t>12015003B</t>
  </si>
  <si>
    <t>12009021A</t>
  </si>
  <si>
    <t>12012002B</t>
  </si>
  <si>
    <t>12012006B</t>
  </si>
  <si>
    <t>2 Research Place</t>
  </si>
  <si>
    <t>722</t>
  </si>
  <si>
    <t>181</t>
  </si>
  <si>
    <t>The Diener School</t>
  </si>
  <si>
    <t>666</t>
  </si>
  <si>
    <t>022</t>
  </si>
  <si>
    <t>Jerome Freibaum Lot 4</t>
  </si>
  <si>
    <t>Edgemoor</t>
  </si>
  <si>
    <t>659</t>
  </si>
  <si>
    <t>012</t>
  </si>
  <si>
    <t>Batson Road Property</t>
  </si>
  <si>
    <t>5500 Wisconsin Avenue</t>
  </si>
  <si>
    <t>639</t>
  </si>
  <si>
    <t>002</t>
  </si>
  <si>
    <t>Friendship Heights CBD</t>
  </si>
  <si>
    <t>Kingsview Station</t>
  </si>
  <si>
    <t>Kings Crossing</t>
  </si>
  <si>
    <t>419</t>
  </si>
  <si>
    <t>254</t>
  </si>
  <si>
    <t>11999001A</t>
  </si>
  <si>
    <t>Waters Village</t>
  </si>
  <si>
    <t>427</t>
  </si>
  <si>
    <t>283</t>
  </si>
  <si>
    <t>12021003A</t>
  </si>
  <si>
    <t>Heritage Potomac</t>
  </si>
  <si>
    <t>Sandy Spring Missing Middle Pilot Project</t>
  </si>
  <si>
    <t>11996032B</t>
  </si>
  <si>
    <t>Sandy Spring Museum</t>
  </si>
  <si>
    <t>12015001B</t>
  </si>
  <si>
    <t>Evolution Labs North Bethesda</t>
  </si>
  <si>
    <t>Federal Plaza West</t>
  </si>
  <si>
    <t>690</t>
  </si>
  <si>
    <t>134</t>
  </si>
  <si>
    <t>Central Avenue Redevelopment</t>
  </si>
  <si>
    <t>200</t>
  </si>
  <si>
    <t>Donegan</t>
  </si>
  <si>
    <t>Bricken</t>
  </si>
  <si>
    <t>Russell Branch</t>
  </si>
  <si>
    <t>14915 Mount Nebo Road</t>
  </si>
  <si>
    <t>11989032A</t>
  </si>
  <si>
    <t>Bucklodge Tract</t>
  </si>
  <si>
    <t>433</t>
  </si>
  <si>
    <t>273</t>
  </si>
  <si>
    <t>Chevy Chase Lake Block A</t>
  </si>
  <si>
    <t>Tregoning Property</t>
  </si>
  <si>
    <t>Retail Shops - 15504 New Hampshire Avenue</t>
  </si>
  <si>
    <t>11999100B</t>
  </si>
  <si>
    <t>Friendship Commons (GEICO)</t>
  </si>
  <si>
    <t>Lord Subdivision</t>
  </si>
  <si>
    <t>12002095C</t>
  </si>
  <si>
    <t>HBKY Metmiq Ethiopian Orthodox Church</t>
  </si>
  <si>
    <t>536</t>
  </si>
  <si>
    <t>235</t>
  </si>
  <si>
    <t>Willerburn Acres</t>
  </si>
  <si>
    <t>Arora Estates</t>
  </si>
  <si>
    <t>2115 East Jefferson</t>
  </si>
  <si>
    <t>685</t>
  </si>
  <si>
    <t>133</t>
  </si>
  <si>
    <t>Twin Valley Lane</t>
  </si>
  <si>
    <t>Kellbrodean Estates</t>
  </si>
  <si>
    <t>Snowden Manor</t>
  </si>
  <si>
    <t>Mountain View Estates</t>
  </si>
  <si>
    <t>Hillandale Block D Lot 27 &amp; 28</t>
  </si>
  <si>
    <t>Colesville Farm Estates</t>
  </si>
  <si>
    <t>Plan Validity</t>
  </si>
  <si>
    <t>Record Plat</t>
  </si>
  <si>
    <t>23966-67</t>
  </si>
  <si>
    <t>21790, 25276</t>
  </si>
  <si>
    <t>12005004A</t>
  </si>
  <si>
    <t>120240020</t>
  </si>
  <si>
    <t>Corso Chevy Chase</t>
  </si>
  <si>
    <t>636</t>
  </si>
  <si>
    <t>028</t>
  </si>
  <si>
    <t>7126 Wisconsin Avenue</t>
  </si>
  <si>
    <t>11995042E</t>
  </si>
  <si>
    <t>12700 Travilah Road</t>
  </si>
  <si>
    <t>9801 Georgia Avenue</t>
  </si>
  <si>
    <t>602</t>
  </si>
  <si>
    <t>079</t>
  </si>
  <si>
    <t>12022016A</t>
  </si>
  <si>
    <t>Brickyard Estates</t>
  </si>
  <si>
    <t>649</t>
  </si>
  <si>
    <t>141</t>
  </si>
  <si>
    <t>BF Gilberts Subdivision of Takoma Park</t>
  </si>
  <si>
    <t>618</t>
  </si>
  <si>
    <t>047</t>
  </si>
  <si>
    <t>STP2024-00465</t>
  </si>
  <si>
    <t>Twinbrook Place</t>
  </si>
  <si>
    <t>STP2020-00393</t>
  </si>
  <si>
    <t>Shady Grove Innovation Center</t>
  </si>
  <si>
    <t>734</t>
  </si>
  <si>
    <t>196</t>
  </si>
  <si>
    <t>692</t>
  </si>
  <si>
    <t>122</t>
  </si>
  <si>
    <t>STP-2024-00473</t>
  </si>
  <si>
    <t>Tower Preserve</t>
  </si>
  <si>
    <t>STP2023-00454</t>
  </si>
  <si>
    <t>Shops at Sumner</t>
  </si>
  <si>
    <t>11985202A</t>
  </si>
  <si>
    <t>646</t>
  </si>
  <si>
    <t>006</t>
  </si>
  <si>
    <t>Calverton</t>
  </si>
  <si>
    <t>Fairland/Colesville</t>
  </si>
  <si>
    <t>Springvale Terrace</t>
  </si>
  <si>
    <t>Silver Spring Downtown Sector</t>
  </si>
  <si>
    <t>Saddle Ridge</t>
  </si>
  <si>
    <t>11117 Waycroft Way - Addition to Wickford</t>
  </si>
  <si>
    <t>683</t>
  </si>
  <si>
    <t>Li Meadow</t>
  </si>
  <si>
    <t>8676 Georgia Avenue</t>
  </si>
  <si>
    <t>Old Towne</t>
  </si>
  <si>
    <t>Diamond Station</t>
  </si>
  <si>
    <t>Stevenson-Metgrove Property</t>
  </si>
  <si>
    <t>12012008G</t>
  </si>
  <si>
    <t>445</t>
  </si>
  <si>
    <t>276</t>
  </si>
  <si>
    <t>Paschal Land</t>
  </si>
  <si>
    <t>Bradley Hills - 5315 Goldsboro Rd</t>
  </si>
  <si>
    <t>11989193A</t>
  </si>
  <si>
    <t>The Seasons</t>
  </si>
  <si>
    <t>PLD Lot 44 &amp; 4702 West Virginia Ave</t>
  </si>
  <si>
    <t>Fairland &amp; Briggs Chaney</t>
  </si>
  <si>
    <t>Gaithersburg</t>
  </si>
  <si>
    <t>Montgomery Village</t>
  </si>
  <si>
    <t>Rock Spring</t>
  </si>
  <si>
    <t>Grosvenor Minor</t>
  </si>
  <si>
    <t>Rich Meadows Parcel 606</t>
  </si>
  <si>
    <t>Sandy Spring Rural Village</t>
  </si>
  <si>
    <t>11994013A</t>
  </si>
  <si>
    <t>Brooke Meadow</t>
  </si>
  <si>
    <t>524</t>
  </si>
  <si>
    <t>192</t>
  </si>
  <si>
    <t>Red Mill Remote ATM Install</t>
  </si>
  <si>
    <t>Source: Gaitherburg, Laytonsville, Rockville and Poolesville have their own planning functions.  Gaithersburg's, Laytonsville's, Poolesville's, and Rockville's data provided January 2025.</t>
  </si>
  <si>
    <t>660</t>
  </si>
  <si>
    <t>175</t>
  </si>
  <si>
    <t>STP2024-00474</t>
  </si>
  <si>
    <t>5906 Halpine Road</t>
  </si>
  <si>
    <t>STP2024-00487</t>
  </si>
  <si>
    <t>City Center</t>
  </si>
  <si>
    <t>483</t>
  </si>
  <si>
    <t>229</t>
  </si>
  <si>
    <t>Lakeforest Mall</t>
  </si>
  <si>
    <t>Redevelopment</t>
  </si>
  <si>
    <t>Municpalities Project Totals</t>
  </si>
  <si>
    <t>Planning Areas Project Totals</t>
  </si>
  <si>
    <t>Development Pipeline for Montgomery County Planning Areas</t>
  </si>
  <si>
    <t xml:space="preserve">Development Pipeline for Montgomery County Municipalities </t>
  </si>
  <si>
    <t>Totals</t>
  </si>
  <si>
    <t>Municipalities</t>
  </si>
  <si>
    <t>12012021D</t>
  </si>
  <si>
    <t>Black Hill</t>
  </si>
  <si>
    <t>Great Seneca Science Corridor</t>
  </si>
  <si>
    <t xml:space="preserve">MARC Rail Communities </t>
  </si>
  <si>
    <t>12005018D</t>
  </si>
  <si>
    <t>Shady Grove Minor</t>
  </si>
  <si>
    <t>Silver Spring Downtown</t>
  </si>
  <si>
    <t>7749 Old Georgetown Road</t>
  </si>
  <si>
    <t>PLD Lot 25 Redevelopment</t>
  </si>
  <si>
    <t>Burtonsville Town Center</t>
  </si>
  <si>
    <t>Wawa - Burtonsville</t>
  </si>
  <si>
    <t>460</t>
  </si>
  <si>
    <t>321</t>
  </si>
  <si>
    <t>120250030</t>
  </si>
  <si>
    <t>Ruby Senior Homes</t>
  </si>
  <si>
    <t>Clarksburg Chase</t>
  </si>
  <si>
    <t>Gladhill Farm</t>
  </si>
  <si>
    <t>Addition to Glen Hills Section 3</t>
  </si>
  <si>
    <t>Darnestown Meadows</t>
  </si>
  <si>
    <t>120250020</t>
  </si>
  <si>
    <t>Democracy Center</t>
  </si>
  <si>
    <t>525</t>
  </si>
  <si>
    <t>16998 Overhill Road</t>
  </si>
  <si>
    <t>120250060</t>
  </si>
  <si>
    <t>Rickman Property - Potomac Valley Brick HQ</t>
  </si>
  <si>
    <t>North Bethesda Metro Station</t>
  </si>
  <si>
    <t>Tevis Place</t>
  </si>
  <si>
    <t>688</t>
  </si>
  <si>
    <t>123</t>
  </si>
  <si>
    <t>Loehmann's Plaza</t>
  </si>
  <si>
    <t>STP2024-00490</t>
  </si>
  <si>
    <t>622 Hungerford</t>
  </si>
  <si>
    <t>STP2024-00493</t>
  </si>
  <si>
    <t>Rockshire Village</t>
  </si>
  <si>
    <t>Sep 2025</t>
  </si>
  <si>
    <t>2811 14th Street NE Gospel Hall, Inc. Church</t>
  </si>
  <si>
    <t>120250050</t>
  </si>
  <si>
    <t>620240180</t>
  </si>
  <si>
    <t>Cavanaugh Family Parcel</t>
  </si>
  <si>
    <t>120240130</t>
  </si>
  <si>
    <t>Life Sciences Center</t>
  </si>
  <si>
    <t>Greater Lyttonsville</t>
  </si>
  <si>
    <t>620250060</t>
  </si>
  <si>
    <t>Hermitage- Tax Parcel 06</t>
  </si>
  <si>
    <t>Alta Vista Gardens - Lot 9 Block A</t>
  </si>
  <si>
    <t>13741 &amp; 13751 Travilah Road</t>
  </si>
  <si>
    <t>Polo Club Estates</t>
  </si>
  <si>
    <t>Ancient Oak</t>
  </si>
  <si>
    <t>820250060</t>
  </si>
  <si>
    <t>Sangfroid Distilling</t>
  </si>
  <si>
    <t>120250130</t>
  </si>
  <si>
    <t>Muncaster Mill Property</t>
  </si>
  <si>
    <t>120250010</t>
  </si>
  <si>
    <t>MHP Amherst</t>
  </si>
  <si>
    <t>Parklawn Self Storage</t>
  </si>
  <si>
    <t>Bergfield Tract</t>
  </si>
  <si>
    <t>12002091A</t>
  </si>
  <si>
    <t>496</t>
  </si>
  <si>
    <t>281</t>
  </si>
  <si>
    <t>630</t>
  </si>
  <si>
    <t>038</t>
  </si>
  <si>
    <t>558</t>
  </si>
  <si>
    <t>069</t>
  </si>
  <si>
    <t>761</t>
  </si>
  <si>
    <t>161</t>
  </si>
  <si>
    <t>620</t>
  </si>
  <si>
    <t>045</t>
  </si>
  <si>
    <t>559</t>
  </si>
  <si>
    <t>083</t>
  </si>
  <si>
    <t>Full Approvals (Residential)</t>
  </si>
  <si>
    <t>Commercial</t>
  </si>
  <si>
    <t>Projects</t>
  </si>
  <si>
    <t>Any Approvals (Residential)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</si>
</sst>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2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6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42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1"/>
    <xf numFmtId="1" fontId="4" fillId="0" borderId="0" xfId="2" applyNumberFormat="1" applyFont="1"/>
    <xf numFmtId="1" fontId="4" fillId="0" borderId="0" xfId="1" applyNumberFormat="1" applyFont="1"/>
    <xf numFmtId="1" fontId="5" fillId="0" borderId="1" xfId="1" applyNumberFormat="1" applyFont="1" applyBorder="1"/>
    <xf numFmtId="1" fontId="5" fillId="0" borderId="1" xfId="1" applyNumberFormat="1" applyFont="1" applyBorder="1" applyAlignment="1">
      <alignment horizontal="right"/>
    </xf>
    <xf numFmtId="1" fontId="5" fillId="0" borderId="1" xfId="1" applyNumberFormat="1" applyFont="1" applyBorder="1" applyAlignment="1">
      <alignment horizontal="right" wrapText="1"/>
    </xf>
    <xf numFmtId="0" fontId="2" fillId="0" borderId="0" xfId="2"/>
    <xf numFmtId="1" fontId="6" fillId="0" borderId="0" xfId="1" applyNumberFormat="1" applyFont="1"/>
    <xf numFmtId="3" fontId="4" fillId="0" borderId="0" xfId="1" applyNumberFormat="1" applyFont="1"/>
    <xf numFmtId="1" fontId="4" fillId="0" borderId="0" xfId="1" applyNumberFormat="1" applyFont="1" applyAlignment="1">
      <alignment horizontal="right"/>
    </xf>
    <xf numFmtId="1" fontId="9" fillId="0" borderId="0" xfId="1" applyNumberFormat="1" applyFont="1"/>
    <xf numFmtId="3" fontId="9" fillId="0" borderId="0" xfId="1" applyNumberFormat="1" applyFont="1"/>
    <xf numFmtId="1" fontId="9" fillId="0" borderId="0" xfId="1" applyNumberFormat="1" applyFont="1" applyAlignment="1">
      <alignment horizontal="right"/>
    </xf>
    <xf numFmtId="0" fontId="2" fillId="0" borderId="0" xfId="1" applyAlignment="1">
      <alignment horizontal="right"/>
    </xf>
    <xf numFmtId="1" fontId="5" fillId="0" borderId="0" xfId="1" applyNumberFormat="1" applyFont="1" applyAlignment="1">
      <alignment horizontal="right"/>
    </xf>
    <xf numFmtId="0" fontId="8" fillId="0" borderId="0" xfId="0" applyFont="1"/>
    <xf numFmtId="0" fontId="2" fillId="0" borderId="0" xfId="1" applyAlignment="1">
      <alignment horizontal="center"/>
    </xf>
    <xf numFmtId="164" fontId="7" fillId="0" borderId="0" xfId="1" applyNumberFormat="1" applyFont="1" applyAlignment="1">
      <alignment horizontal="center"/>
    </xf>
    <xf numFmtId="1" fontId="4" fillId="0" borderId="0" xfId="1" applyNumberFormat="1" applyFont="1" applyAlignment="1">
      <alignment horizontal="left"/>
    </xf>
    <xf numFmtId="164" fontId="8" fillId="0" borderId="0" xfId="0" applyNumberFormat="1" applyFont="1" applyAlignment="1">
      <alignment horizontal="center"/>
    </xf>
    <xf numFmtId="3" fontId="8" fillId="0" borderId="0" xfId="0" applyNumberFormat="1" applyFont="1"/>
    <xf numFmtId="49" fontId="8" fillId="0" borderId="0" xfId="0" applyNumberFormat="1" applyFont="1" applyAlignment="1">
      <alignment horizontal="left"/>
    </xf>
    <xf numFmtId="3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3" fontId="4" fillId="0" borderId="0" xfId="1" applyNumberFormat="1" applyFont="1" applyAlignment="1">
      <alignment horizontal="right"/>
    </xf>
    <xf numFmtId="1" fontId="4" fillId="0" borderId="0" xfId="1" applyNumberFormat="1" applyFont="1" applyAlignment="1">
      <alignment horizontal="center"/>
    </xf>
    <xf numFmtId="164" fontId="8" fillId="0" borderId="0" xfId="18" applyNumberFormat="1" applyFont="1" applyAlignment="1">
      <alignment horizontal="center"/>
    </xf>
    <xf numFmtId="0" fontId="11" fillId="0" borderId="0" xfId="0" applyFont="1"/>
    <xf numFmtId="3" fontId="5" fillId="0" borderId="0" xfId="1" applyNumberFormat="1" applyFont="1"/>
    <xf numFmtId="49" fontId="4" fillId="0" borderId="0" xfId="1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2" applyFont="1"/>
    <xf numFmtId="49" fontId="2" fillId="0" borderId="0" xfId="1" applyNumberFormat="1"/>
    <xf numFmtId="0" fontId="9" fillId="0" borderId="0" xfId="0" applyFont="1"/>
    <xf numFmtId="164" fontId="4" fillId="0" borderId="0" xfId="28" applyNumberFormat="1" applyFont="1" applyAlignment="1">
      <alignment horizontal="left"/>
    </xf>
    <xf numFmtId="0" fontId="1" fillId="0" borderId="0" xfId="0" applyFont="1"/>
    <xf numFmtId="0" fontId="12" fillId="0" borderId="0" xfId="0" applyFont="1"/>
    <xf numFmtId="0" fontId="8" fillId="0" borderId="0" xfId="0" applyFont="1" applyAlignment="1">
      <alignment horizontal="right"/>
    </xf>
    <xf numFmtId="1" fontId="13" fillId="0" borderId="0" xfId="1" applyNumberFormat="1" applyFont="1" applyAlignment="1">
      <alignment horizontal="right"/>
    </xf>
    <xf numFmtId="3" fontId="13" fillId="0" borderId="0" xfId="1" applyNumberFormat="1" applyFont="1"/>
    <xf numFmtId="3" fontId="0" fillId="0" borderId="0" xfId="0" applyNumberFormat="1"/>
    <xf numFmtId="0" fontId="14" fillId="0" borderId="0" xfId="0" applyFont="1" applyAlignment="1">
      <alignment horizontal="left"/>
    </xf>
    <xf numFmtId="1" fontId="14" fillId="0" borderId="0" xfId="1" applyNumberFormat="1" applyFont="1" applyAlignment="1">
      <alignment horizontal="right"/>
    </xf>
    <xf numFmtId="0" fontId="14" fillId="0" borderId="0" xfId="0" applyFont="1"/>
    <xf numFmtId="3" fontId="14" fillId="0" borderId="0" xfId="0" applyNumberFormat="1" applyFont="1"/>
    <xf numFmtId="1" fontId="14" fillId="0" borderId="0" xfId="1" applyNumberFormat="1" applyFont="1"/>
    <xf numFmtId="1" fontId="14" fillId="0" borderId="0" xfId="1" applyNumberFormat="1" applyFont="1" applyAlignment="1">
      <alignment horizontal="left"/>
    </xf>
    <xf numFmtId="3" fontId="14" fillId="0" borderId="0" xfId="1" applyNumberFormat="1" applyFont="1"/>
    <xf numFmtId="1" fontId="13" fillId="0" borderId="0" xfId="1" applyNumberFormat="1" applyFont="1" applyAlignment="1">
      <alignment horizontal="left"/>
    </xf>
    <xf numFmtId="0" fontId="13" fillId="0" borderId="0" xfId="1" applyFont="1" applyAlignment="1">
      <alignment horizontal="left"/>
    </xf>
    <xf numFmtId="3" fontId="13" fillId="0" borderId="0" xfId="0" applyNumberFormat="1" applyFont="1"/>
    <xf numFmtId="0" fontId="0" fillId="0" borderId="0" xfId="0" applyAlignment="1">
      <alignment horizontal="right"/>
    </xf>
    <xf numFmtId="1" fontId="14" fillId="0" borderId="0" xfId="1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7" fillId="0" borderId="0" xfId="1" applyNumberFormat="1" applyFont="1" applyAlignment="1">
      <alignment horizontal="center"/>
    </xf>
    <xf numFmtId="1" fontId="8" fillId="0" borderId="0" xfId="18" applyNumberFormat="1" applyFont="1" applyAlignment="1">
      <alignment horizontal="center"/>
    </xf>
    <xf numFmtId="3" fontId="15" fillId="0" borderId="0" xfId="0" applyNumberFormat="1" applyFont="1"/>
    <xf numFmtId="0" fontId="15" fillId="0" borderId="0" xfId="0" applyFont="1" applyAlignment="1">
      <alignment horizontal="right"/>
    </xf>
    <xf numFmtId="1" fontId="5" fillId="0" borderId="3" xfId="1" applyNumberFormat="1" applyFont="1" applyBorder="1" applyAlignment="1">
      <alignment horizontal="right" wrapText="1"/>
    </xf>
    <xf numFmtId="3" fontId="4" fillId="0" borderId="2" xfId="1" applyNumberFormat="1" applyFont="1" applyBorder="1"/>
    <xf numFmtId="3" fontId="9" fillId="0" borderId="2" xfId="1" applyNumberFormat="1" applyFont="1" applyBorder="1"/>
    <xf numFmtId="0" fontId="4" fillId="0" borderId="2" xfId="0" applyFont="1" applyBorder="1"/>
    <xf numFmtId="0" fontId="8" fillId="0" borderId="2" xfId="0" applyFont="1" applyBorder="1"/>
    <xf numFmtId="0" fontId="0" fillId="0" borderId="2" xfId="0" applyBorder="1"/>
    <xf numFmtId="3" fontId="4" fillId="0" borderId="2" xfId="0" applyNumberFormat="1" applyFont="1" applyBorder="1"/>
    <xf numFmtId="3" fontId="5" fillId="0" borderId="2" xfId="1" applyNumberFormat="1" applyFont="1" applyBorder="1"/>
    <xf numFmtId="49" fontId="6" fillId="0" borderId="0" xfId="1" applyNumberFormat="1" applyFont="1"/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1" fontId="10" fillId="0" borderId="0" xfId="2" applyNumberFormat="1" applyFont="1"/>
    <xf numFmtId="49" fontId="10" fillId="0" borderId="0" xfId="1" applyNumberFormat="1" applyFont="1" applyAlignment="1">
      <alignment horizontal="left"/>
    </xf>
    <xf numFmtId="1" fontId="10" fillId="0" borderId="0" xfId="1" applyNumberFormat="1" applyFont="1" applyAlignment="1">
      <alignment horizontal="center"/>
    </xf>
    <xf numFmtId="49" fontId="10" fillId="0" borderId="0" xfId="1" applyNumberFormat="1" applyFont="1"/>
    <xf numFmtId="1" fontId="10" fillId="0" borderId="0" xfId="1" applyNumberFormat="1" applyFont="1"/>
    <xf numFmtId="3" fontId="10" fillId="0" borderId="0" xfId="1" applyNumberFormat="1" applyFont="1"/>
    <xf numFmtId="49" fontId="6" fillId="0" borderId="0" xfId="1" applyNumberFormat="1" applyFont="1" applyAlignment="1">
      <alignment horizontal="left"/>
    </xf>
    <xf numFmtId="3" fontId="4" fillId="0" borderId="0" xfId="41" applyNumberFormat="1" applyFont="1" applyFill="1"/>
    <xf numFmtId="164" fontId="4" fillId="0" borderId="0" xfId="18" applyNumberFormat="1" applyFont="1" applyAlignment="1">
      <alignment horizontal="center"/>
    </xf>
    <xf numFmtId="1" fontId="4" fillId="0" borderId="0" xfId="18" applyNumberFormat="1" applyFont="1" applyAlignment="1">
      <alignment horizontal="center"/>
    </xf>
    <xf numFmtId="49" fontId="4" fillId="0" borderId="0" xfId="1" applyNumberFormat="1" applyFont="1"/>
    <xf numFmtId="0" fontId="4" fillId="0" borderId="0" xfId="1" applyFont="1" applyAlignment="1">
      <alignment horizontal="left"/>
    </xf>
    <xf numFmtId="3" fontId="4" fillId="0" borderId="0" xfId="41" applyNumberFormat="1" applyFont="1" applyFill="1" applyAlignment="1">
      <alignment horizontal="right"/>
    </xf>
    <xf numFmtId="1" fontId="10" fillId="0" borderId="0" xfId="1" applyNumberFormat="1" applyFont="1" applyAlignment="1">
      <alignment horizontal="right"/>
    </xf>
    <xf numFmtId="1" fontId="4" fillId="0" borderId="0" xfId="10" applyNumberFormat="1" applyFont="1" applyAlignment="1">
      <alignment horizontal="center"/>
    </xf>
    <xf numFmtId="1" fontId="4" fillId="0" borderId="0" xfId="11" applyNumberFormat="1" applyFont="1" applyAlignment="1">
      <alignment horizontal="center"/>
    </xf>
    <xf numFmtId="1" fontId="4" fillId="0" borderId="0" xfId="19" applyNumberFormat="1" applyFont="1" applyAlignment="1">
      <alignment horizontal="center"/>
    </xf>
    <xf numFmtId="1" fontId="4" fillId="0" borderId="0" xfId="20" applyNumberFormat="1" applyFont="1" applyAlignment="1">
      <alignment horizontal="center"/>
    </xf>
    <xf numFmtId="49" fontId="4" fillId="0" borderId="0" xfId="0" applyNumberFormat="1" applyFont="1"/>
    <xf numFmtId="1" fontId="4" fillId="0" borderId="0" xfId="26" applyNumberFormat="1" applyFont="1" applyAlignment="1">
      <alignment horizontal="center"/>
    </xf>
    <xf numFmtId="49" fontId="9" fillId="0" borderId="0" xfId="0" applyNumberFormat="1" applyFont="1"/>
    <xf numFmtId="1" fontId="4" fillId="0" borderId="0" xfId="31" applyNumberFormat="1" applyFont="1" applyAlignment="1">
      <alignment horizontal="center"/>
    </xf>
    <xf numFmtId="0" fontId="4" fillId="0" borderId="0" xfId="0" applyFont="1" applyAlignment="1">
      <alignment horizontal="right"/>
    </xf>
    <xf numFmtId="1" fontId="4" fillId="0" borderId="0" xfId="38" applyNumberFormat="1" applyFont="1" applyAlignment="1">
      <alignment horizontal="center"/>
    </xf>
    <xf numFmtId="1" fontId="4" fillId="0" borderId="0" xfId="3" applyNumberFormat="1" applyFont="1" applyAlignment="1">
      <alignment horizontal="center"/>
    </xf>
    <xf numFmtId="1" fontId="4" fillId="0" borderId="0" xfId="6" applyNumberFormat="1" applyFont="1" applyAlignment="1">
      <alignment horizontal="center"/>
    </xf>
    <xf numFmtId="1" fontId="4" fillId="0" borderId="0" xfId="14" applyNumberFormat="1" applyFont="1" applyAlignment="1">
      <alignment horizontal="center"/>
    </xf>
    <xf numFmtId="49" fontId="2" fillId="0" borderId="0" xfId="1" applyNumberFormat="1" applyAlignment="1">
      <alignment horizontal="left"/>
    </xf>
    <xf numFmtId="1" fontId="9" fillId="0" borderId="0" xfId="0" applyNumberFormat="1" applyFont="1"/>
    <xf numFmtId="1" fontId="4" fillId="0" borderId="0" xfId="12" applyNumberFormat="1" applyFont="1" applyAlignment="1">
      <alignment horizontal="center"/>
    </xf>
    <xf numFmtId="1" fontId="4" fillId="0" borderId="0" xfId="15" applyNumberFormat="1" applyFont="1" applyAlignment="1">
      <alignment horizontal="center"/>
    </xf>
    <xf numFmtId="1" fontId="4" fillId="0" borderId="0" xfId="22" applyNumberFormat="1" applyFont="1" applyAlignment="1">
      <alignment horizontal="center"/>
    </xf>
    <xf numFmtId="1" fontId="4" fillId="0" borderId="0" xfId="23" applyNumberFormat="1" applyFont="1" applyAlignment="1">
      <alignment horizontal="center"/>
    </xf>
    <xf numFmtId="1" fontId="4" fillId="0" borderId="0" xfId="28" applyNumberFormat="1" applyFont="1" applyAlignment="1">
      <alignment horizontal="center"/>
    </xf>
    <xf numFmtId="1" fontId="4" fillId="0" borderId="0" xfId="29" applyNumberFormat="1" applyFont="1" applyAlignment="1">
      <alignment horizontal="center"/>
    </xf>
    <xf numFmtId="1" fontId="4" fillId="0" borderId="0" xfId="30" applyNumberFormat="1" applyFont="1" applyAlignment="1">
      <alignment horizontal="center"/>
    </xf>
    <xf numFmtId="1" fontId="4" fillId="0" borderId="0" xfId="39" applyNumberFormat="1" applyFont="1" applyAlignment="1">
      <alignment horizontal="center"/>
    </xf>
    <xf numFmtId="1" fontId="4" fillId="0" borderId="0" xfId="32" applyNumberFormat="1" applyFont="1" applyAlignment="1">
      <alignment horizontal="center"/>
    </xf>
    <xf numFmtId="1" fontId="4" fillId="0" borderId="0" xfId="33" applyNumberFormat="1" applyFont="1" applyAlignment="1">
      <alignment horizontal="center"/>
    </xf>
    <xf numFmtId="1" fontId="4" fillId="0" borderId="0" xfId="34" applyNumberFormat="1" applyFont="1" applyAlignment="1">
      <alignment horizontal="center"/>
    </xf>
    <xf numFmtId="1" fontId="4" fillId="0" borderId="0" xfId="36" applyNumberFormat="1" applyFont="1" applyAlignment="1">
      <alignment horizontal="center"/>
    </xf>
    <xf numFmtId="3" fontId="9" fillId="0" borderId="0" xfId="0" applyNumberFormat="1" applyFont="1"/>
    <xf numFmtId="3" fontId="4" fillId="0" borderId="0" xfId="0" applyNumberFormat="1" applyFont="1" applyAlignment="1">
      <alignment horizontal="right"/>
    </xf>
    <xf numFmtId="3" fontId="15" fillId="0" borderId="2" xfId="0" applyNumberFormat="1" applyFont="1" applyBorder="1"/>
    <xf numFmtId="0" fontId="9" fillId="0" borderId="0" xfId="0" applyFont="1" applyAlignment="1">
      <alignment horizontal="right"/>
    </xf>
    <xf numFmtId="49" fontId="9" fillId="0" borderId="0" xfId="1" applyNumberFormat="1" applyFont="1" applyAlignment="1">
      <alignment horizontal="left"/>
    </xf>
    <xf numFmtId="164" fontId="9" fillId="0" borderId="0" xfId="18" applyNumberFormat="1" applyFont="1" applyAlignment="1">
      <alignment horizontal="center"/>
    </xf>
    <xf numFmtId="0" fontId="9" fillId="0" borderId="0" xfId="0" applyFont="1" applyAlignment="1">
      <alignment horizontal="left"/>
    </xf>
    <xf numFmtId="3" fontId="9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center" vertical="center"/>
    </xf>
    <xf numFmtId="164" fontId="4" fillId="0" borderId="0" xfId="3" applyNumberFormat="1" applyFont="1" applyAlignment="1">
      <alignment horizontal="center" vertical="center"/>
    </xf>
    <xf numFmtId="164" fontId="4" fillId="0" borderId="0" xfId="18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0" xfId="1" applyNumberFormat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164" fontId="4" fillId="0" borderId="0" xfId="6" applyNumberFormat="1" applyFont="1" applyAlignment="1">
      <alignment horizontal="center" vertical="center"/>
    </xf>
    <xf numFmtId="164" fontId="4" fillId="0" borderId="0" xfId="39" applyNumberFormat="1" applyFont="1" applyAlignment="1">
      <alignment horizontal="center" vertical="center"/>
    </xf>
    <xf numFmtId="164" fontId="4" fillId="0" borderId="0" xfId="14" applyNumberFormat="1" applyFont="1" applyAlignment="1">
      <alignment horizontal="center" vertical="center"/>
    </xf>
    <xf numFmtId="164" fontId="4" fillId="0" borderId="0" xfId="10" applyNumberFormat="1" applyFont="1" applyAlignment="1">
      <alignment horizontal="center" vertical="center"/>
    </xf>
    <xf numFmtId="164" fontId="4" fillId="0" borderId="0" xfId="11" applyNumberFormat="1" applyFont="1" applyAlignment="1">
      <alignment horizontal="center" vertical="center"/>
    </xf>
    <xf numFmtId="164" fontId="4" fillId="0" borderId="0" xfId="12" applyNumberFormat="1" applyFont="1" applyAlignment="1">
      <alignment horizontal="center" vertical="center"/>
    </xf>
    <xf numFmtId="164" fontId="4" fillId="0" borderId="0" xfId="15" applyNumberFormat="1" applyFont="1" applyAlignment="1">
      <alignment horizontal="center" vertical="center"/>
    </xf>
    <xf numFmtId="164" fontId="4" fillId="0" borderId="0" xfId="19" applyNumberFormat="1" applyFont="1" applyAlignment="1">
      <alignment horizontal="center" vertical="center"/>
    </xf>
    <xf numFmtId="164" fontId="4" fillId="0" borderId="0" xfId="20" applyNumberFormat="1" applyFont="1" applyAlignment="1">
      <alignment horizontal="center" vertical="center"/>
    </xf>
    <xf numFmtId="164" fontId="4" fillId="0" borderId="0" xfId="22" applyNumberFormat="1" applyFont="1" applyAlignment="1">
      <alignment horizontal="center" vertical="center"/>
    </xf>
    <xf numFmtId="164" fontId="4" fillId="0" borderId="0" xfId="23" applyNumberFormat="1" applyFont="1" applyAlignment="1">
      <alignment horizontal="center" vertical="center"/>
    </xf>
    <xf numFmtId="164" fontId="4" fillId="0" borderId="0" xfId="28" applyNumberFormat="1" applyFont="1" applyAlignment="1">
      <alignment horizontal="center" vertical="center"/>
    </xf>
    <xf numFmtId="164" fontId="4" fillId="0" borderId="0" xfId="29" applyNumberFormat="1" applyFont="1" applyAlignment="1">
      <alignment horizontal="center" vertical="center"/>
    </xf>
    <xf numFmtId="164" fontId="4" fillId="0" borderId="0" xfId="26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4" fillId="0" borderId="0" xfId="30" applyNumberFormat="1" applyFont="1" applyAlignment="1">
      <alignment horizontal="center" vertical="center"/>
    </xf>
    <xf numFmtId="164" fontId="4" fillId="0" borderId="0" xfId="31" applyNumberFormat="1" applyFont="1" applyAlignment="1">
      <alignment horizontal="center" vertical="center"/>
    </xf>
    <xf numFmtId="164" fontId="4" fillId="0" borderId="0" xfId="32" applyNumberFormat="1" applyFont="1" applyAlignment="1">
      <alignment horizontal="center" vertical="center"/>
    </xf>
    <xf numFmtId="164" fontId="4" fillId="0" borderId="0" xfId="33" applyNumberFormat="1" applyFont="1" applyAlignment="1">
      <alignment horizontal="center" vertical="center"/>
    </xf>
    <xf numFmtId="164" fontId="4" fillId="0" borderId="0" xfId="34" applyNumberFormat="1" applyFont="1" applyAlignment="1">
      <alignment horizontal="center" vertical="center"/>
    </xf>
    <xf numFmtId="164" fontId="4" fillId="0" borderId="0" xfId="36" applyNumberFormat="1" applyFont="1" applyAlignment="1">
      <alignment horizontal="center" vertical="center"/>
    </xf>
    <xf numFmtId="164" fontId="4" fillId="0" borderId="0" xfId="38" applyNumberFormat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64" fontId="9" fillId="0" borderId="0" xfId="18" applyNumberFormat="1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0" xfId="18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5" fillId="0" borderId="1" xfId="1" applyNumberFormat="1" applyFont="1" applyBorder="1" applyAlignment="1">
      <alignment horizontal="center"/>
    </xf>
    <xf numFmtId="1" fontId="5" fillId="0" borderId="5" xfId="1" applyNumberFormat="1" applyFont="1" applyBorder="1" applyAlignment="1">
      <alignment horizontal="right" wrapText="1"/>
    </xf>
    <xf numFmtId="1" fontId="6" fillId="0" borderId="6" xfId="1" applyNumberFormat="1" applyFont="1" applyBorder="1"/>
    <xf numFmtId="1" fontId="9" fillId="0" borderId="4" xfId="1" applyNumberFormat="1" applyFont="1" applyBorder="1"/>
    <xf numFmtId="1" fontId="10" fillId="0" borderId="4" xfId="1" applyNumberFormat="1" applyFont="1" applyBorder="1"/>
    <xf numFmtId="1" fontId="6" fillId="0" borderId="4" xfId="1" applyNumberFormat="1" applyFont="1" applyBorder="1"/>
    <xf numFmtId="0" fontId="2" fillId="0" borderId="4" xfId="1" applyBorder="1" applyAlignment="1">
      <alignment horizontal="right"/>
    </xf>
    <xf numFmtId="3" fontId="4" fillId="0" borderId="4" xfId="1" applyNumberFormat="1" applyFont="1" applyBorder="1" applyAlignment="1">
      <alignment horizontal="right"/>
    </xf>
    <xf numFmtId="1" fontId="9" fillId="0" borderId="4" xfId="1" applyNumberFormat="1" applyFont="1" applyBorder="1" applyAlignment="1">
      <alignment horizontal="right"/>
    </xf>
    <xf numFmtId="0" fontId="2" fillId="0" borderId="4" xfId="1" applyBorder="1"/>
    <xf numFmtId="1" fontId="10" fillId="0" borderId="4" xfId="1" applyNumberFormat="1" applyFont="1" applyBorder="1" applyAlignment="1">
      <alignment horizontal="right"/>
    </xf>
    <xf numFmtId="0" fontId="9" fillId="0" borderId="4" xfId="0" applyFont="1" applyBorder="1"/>
    <xf numFmtId="3" fontId="5" fillId="0" borderId="4" xfId="1" applyNumberFormat="1" applyFont="1" applyBorder="1"/>
    <xf numFmtId="0" fontId="9" fillId="0" borderId="4" xfId="0" applyFont="1" applyBorder="1" applyAlignment="1">
      <alignment horizontal="right"/>
    </xf>
    <xf numFmtId="3" fontId="9" fillId="0" borderId="4" xfId="1" applyNumberFormat="1" applyFont="1" applyBorder="1" applyAlignment="1">
      <alignment horizontal="right"/>
    </xf>
    <xf numFmtId="0" fontId="0" fillId="0" borderId="4" xfId="0" applyBorder="1"/>
    <xf numFmtId="3" fontId="9" fillId="0" borderId="4" xfId="1" applyNumberFormat="1" applyFont="1" applyBorder="1"/>
    <xf numFmtId="3" fontId="4" fillId="0" borderId="4" xfId="1" applyNumberFormat="1" applyFont="1" applyBorder="1"/>
    <xf numFmtId="1" fontId="6" fillId="0" borderId="7" xfId="1" applyNumberFormat="1" applyFont="1" applyBorder="1"/>
    <xf numFmtId="3" fontId="4" fillId="0" borderId="6" xfId="1" applyNumberFormat="1" applyFont="1" applyBorder="1"/>
    <xf numFmtId="3" fontId="10" fillId="0" borderId="4" xfId="1" applyNumberFormat="1" applyFont="1" applyBorder="1"/>
    <xf numFmtId="3" fontId="4" fillId="0" borderId="4" xfId="0" applyNumberFormat="1" applyFont="1" applyBorder="1" applyAlignment="1">
      <alignment horizontal="right"/>
    </xf>
    <xf numFmtId="3" fontId="4" fillId="0" borderId="4" xfId="0" applyNumberFormat="1" applyFont="1" applyBorder="1"/>
    <xf numFmtId="3" fontId="9" fillId="0" borderId="4" xfId="0" applyNumberFormat="1" applyFont="1" applyBorder="1"/>
    <xf numFmtId="3" fontId="4" fillId="0" borderId="4" xfId="41" applyNumberFormat="1" applyFont="1" applyFill="1" applyBorder="1"/>
    <xf numFmtId="3" fontId="4" fillId="0" borderId="4" xfId="41" applyNumberFormat="1" applyFont="1" applyFill="1" applyBorder="1" applyAlignment="1">
      <alignment horizontal="right"/>
    </xf>
    <xf numFmtId="1" fontId="3" fillId="0" borderId="0" xfId="1" applyNumberFormat="1" applyFont="1" applyAlignment="1">
      <alignment horizontal="center"/>
    </xf>
    <xf numFmtId="49" fontId="16" fillId="0" borderId="0" xfId="1" applyNumberFormat="1" applyFont="1" applyAlignment="1">
      <alignment horizontal="center" vertical="center" wrapText="1"/>
    </xf>
    <xf numFmtId="0" fontId="16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6" fillId="0" borderId="4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6" fillId="0" borderId="4" xfId="1" applyNumberFormat="1" applyFont="1" applyBorder="1" applyAlignment="1">
      <alignment horizontal="center" vertical="center" wrapText="1"/>
    </xf>
  </cellXfs>
  <cellStyles count="42">
    <cellStyle name="Comma" xfId="41" builtinId="3"/>
    <cellStyle name="Normal" xfId="0" builtinId="0"/>
    <cellStyle name="Normal 10" xfId="11" xr:uid="{00000000-0005-0000-0000-000002000000}"/>
    <cellStyle name="Normal 11" xfId="10" xr:uid="{00000000-0005-0000-0000-000003000000}"/>
    <cellStyle name="Normal 12" xfId="13" xr:uid="{00000000-0005-0000-0000-000004000000}"/>
    <cellStyle name="Normal 13" xfId="12" xr:uid="{00000000-0005-0000-0000-000005000000}"/>
    <cellStyle name="Normal 14" xfId="14" xr:uid="{00000000-0005-0000-0000-000006000000}"/>
    <cellStyle name="Normal 15" xfId="15" xr:uid="{00000000-0005-0000-0000-000007000000}"/>
    <cellStyle name="Normal 16" xfId="16" xr:uid="{00000000-0005-0000-0000-000008000000}"/>
    <cellStyle name="Normal 17" xfId="17" xr:uid="{00000000-0005-0000-0000-000009000000}"/>
    <cellStyle name="Normal 18" xfId="18" xr:uid="{00000000-0005-0000-0000-00000A000000}"/>
    <cellStyle name="Normal 19" xfId="19" xr:uid="{00000000-0005-0000-0000-00000B000000}"/>
    <cellStyle name="Normal 2" xfId="1" xr:uid="{00000000-0005-0000-0000-00000C000000}"/>
    <cellStyle name="Normal 20" xfId="20" xr:uid="{00000000-0005-0000-0000-00000D000000}"/>
    <cellStyle name="Normal 21" xfId="21" xr:uid="{00000000-0005-0000-0000-00000E000000}"/>
    <cellStyle name="Normal 22" xfId="22" xr:uid="{00000000-0005-0000-0000-00000F000000}"/>
    <cellStyle name="Normal 23" xfId="23" xr:uid="{00000000-0005-0000-0000-000010000000}"/>
    <cellStyle name="Normal 25" xfId="24" xr:uid="{00000000-0005-0000-0000-000011000000}"/>
    <cellStyle name="Normal 26" xfId="8" xr:uid="{00000000-0005-0000-0000-000012000000}"/>
    <cellStyle name="Normal 27" xfId="25" xr:uid="{00000000-0005-0000-0000-000013000000}"/>
    <cellStyle name="Normal 28" xfId="26" xr:uid="{00000000-0005-0000-0000-000014000000}"/>
    <cellStyle name="Normal 29" xfId="27" xr:uid="{00000000-0005-0000-0000-000015000000}"/>
    <cellStyle name="Normal 3" xfId="2" xr:uid="{00000000-0005-0000-0000-000016000000}"/>
    <cellStyle name="Normal 30" xfId="28" xr:uid="{00000000-0005-0000-0000-000017000000}"/>
    <cellStyle name="Normal 31" xfId="3" xr:uid="{00000000-0005-0000-0000-000018000000}"/>
    <cellStyle name="Normal 33" xfId="29" xr:uid="{00000000-0005-0000-0000-000019000000}"/>
    <cellStyle name="Normal 34" xfId="30" xr:uid="{00000000-0005-0000-0000-00001A000000}"/>
    <cellStyle name="Normal 35" xfId="31" xr:uid="{00000000-0005-0000-0000-00001B000000}"/>
    <cellStyle name="Normal 36" xfId="32" xr:uid="{00000000-0005-0000-0000-00001C000000}"/>
    <cellStyle name="Normal 37" xfId="33" xr:uid="{00000000-0005-0000-0000-00001D000000}"/>
    <cellStyle name="Normal 38" xfId="34" xr:uid="{00000000-0005-0000-0000-00001E000000}"/>
    <cellStyle name="Normal 39" xfId="35" xr:uid="{00000000-0005-0000-0000-00001F000000}"/>
    <cellStyle name="Normal 4" xfId="4" xr:uid="{00000000-0005-0000-0000-000020000000}"/>
    <cellStyle name="Normal 40" xfId="36" xr:uid="{00000000-0005-0000-0000-000021000000}"/>
    <cellStyle name="Normal 41" xfId="37" xr:uid="{00000000-0005-0000-0000-000022000000}"/>
    <cellStyle name="Normal 42" xfId="38" xr:uid="{00000000-0005-0000-0000-000023000000}"/>
    <cellStyle name="Normal 43" xfId="39" xr:uid="{00000000-0005-0000-0000-000024000000}"/>
    <cellStyle name="Normal 44" xfId="40" xr:uid="{00000000-0005-0000-0000-000025000000}"/>
    <cellStyle name="Normal 5" xfId="5" xr:uid="{00000000-0005-0000-0000-000026000000}"/>
    <cellStyle name="Normal 6" xfId="6" xr:uid="{00000000-0005-0000-0000-000027000000}"/>
    <cellStyle name="Normal 7" xfId="7" xr:uid="{00000000-0005-0000-0000-000028000000}"/>
    <cellStyle name="Normal 8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601EF8E4-840F-4C9B-969B-F765DBA2DE28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51"/>
  <sheetViews>
    <sheetView tabSelected="1" topLeftCell="J41" zoomScaleNormal="100" zoomScaleSheetLayoutView="100" workbookViewId="0">
      <selection activeCell="M35" sqref="M35"/>
    </sheetView>
  </sheetViews>
  <sheetFormatPr defaultRowHeight="14.4" outlineLevelRow="2" outlineLevelCol="1" x14ac:dyDescent="0.3"/>
  <cols>
    <col min="1" max="1" width="26.88671875" hidden="1" customWidth="1" outlineLevel="1"/>
    <col min="2" max="2" width="23.44140625" hidden="1" customWidth="1" outlineLevel="1"/>
    <col min="3" max="4" width="13.33203125" hidden="1" customWidth="1" outlineLevel="1"/>
    <col min="5" max="5" width="15.88671875" style="154" hidden="1" customWidth="1" outlineLevel="1"/>
    <col min="6" max="6" width="10.44140625" style="154" hidden="1" customWidth="1" outlineLevel="1"/>
    <col min="7" max="8" width="9.5546875" style="154" hidden="1" customWidth="1" outlineLevel="1"/>
    <col min="9" max="9" width="12.5546875" hidden="1" customWidth="1" outlineLevel="1"/>
    <col min="10" max="10" width="21.109375" customWidth="1" collapsed="1"/>
    <col min="11" max="11" width="28.5546875" customWidth="1"/>
    <col min="12" max="12" width="13.6640625" customWidth="1"/>
    <col min="13" max="20" width="9.6640625" customWidth="1"/>
    <col min="21" max="22" width="10.6640625" customWidth="1"/>
    <col min="23" max="23" width="10.88671875" customWidth="1"/>
    <col min="24" max="30" width="10.6640625" customWidth="1"/>
  </cols>
  <sheetData>
    <row r="1" spans="1:33" ht="26.25" customHeight="1" x14ac:dyDescent="0.5">
      <c r="C1" s="1"/>
      <c r="D1" s="1"/>
      <c r="E1" s="125"/>
      <c r="F1" s="125"/>
      <c r="G1" s="125"/>
      <c r="H1" s="125"/>
      <c r="I1" s="1"/>
      <c r="J1" s="181" t="s">
        <v>704</v>
      </c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</row>
    <row r="2" spans="1:33" ht="26.25" customHeight="1" x14ac:dyDescent="0.3">
      <c r="C2" s="1"/>
      <c r="D2" s="1"/>
      <c r="E2" s="125"/>
      <c r="F2" s="125"/>
      <c r="G2" s="125"/>
      <c r="H2" s="125"/>
      <c r="I2" s="1"/>
      <c r="J2" s="182" t="s">
        <v>742</v>
      </c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</row>
    <row r="3" spans="1:33" ht="26.25" customHeight="1" x14ac:dyDescent="0.3">
      <c r="C3" s="1"/>
      <c r="D3" s="1"/>
      <c r="E3" s="125"/>
      <c r="F3" s="125"/>
      <c r="G3" s="125"/>
      <c r="H3" s="125"/>
      <c r="I3" s="1"/>
      <c r="J3" s="182" t="s">
        <v>779</v>
      </c>
      <c r="K3" s="187"/>
      <c r="L3" s="188"/>
      <c r="M3" s="186" t="s">
        <v>777</v>
      </c>
      <c r="N3" s="184"/>
      <c r="O3" s="184"/>
      <c r="P3" s="185"/>
      <c r="Q3" s="183" t="s">
        <v>780</v>
      </c>
      <c r="R3" s="184"/>
      <c r="S3" s="184"/>
      <c r="T3" s="185"/>
      <c r="U3" s="189" t="s">
        <v>778</v>
      </c>
      <c r="V3" s="187"/>
      <c r="W3" s="187"/>
      <c r="X3" s="187"/>
      <c r="Y3" s="187"/>
      <c r="Z3" s="187"/>
      <c r="AA3" s="187"/>
      <c r="AB3" s="187"/>
      <c r="AC3" s="187"/>
      <c r="AD3" s="187"/>
    </row>
    <row r="4" spans="1:33" ht="58.2" thickBot="1" x14ac:dyDescent="0.35">
      <c r="A4" s="4" t="s">
        <v>1</v>
      </c>
      <c r="B4" s="4" t="s">
        <v>267</v>
      </c>
      <c r="C4" s="4" t="s">
        <v>268</v>
      </c>
      <c r="D4" s="4" t="s">
        <v>269</v>
      </c>
      <c r="E4" s="155" t="s">
        <v>488</v>
      </c>
      <c r="F4" s="155" t="s">
        <v>303</v>
      </c>
      <c r="G4" s="155" t="s">
        <v>0</v>
      </c>
      <c r="H4" s="155" t="s">
        <v>622</v>
      </c>
      <c r="I4" s="4" t="s">
        <v>623</v>
      </c>
      <c r="J4" s="4" t="s">
        <v>11</v>
      </c>
      <c r="K4" s="4" t="s">
        <v>1</v>
      </c>
      <c r="L4" s="5" t="s">
        <v>2</v>
      </c>
      <c r="M4" s="156" t="s">
        <v>3</v>
      </c>
      <c r="N4" s="6" t="s">
        <v>4</v>
      </c>
      <c r="O4" s="6" t="s">
        <v>279</v>
      </c>
      <c r="P4" s="60" t="s">
        <v>311</v>
      </c>
      <c r="Q4" s="6" t="s">
        <v>3</v>
      </c>
      <c r="R4" s="6" t="s">
        <v>4</v>
      </c>
      <c r="S4" s="6" t="s">
        <v>279</v>
      </c>
      <c r="T4" s="60" t="s">
        <v>311</v>
      </c>
      <c r="U4" s="6" t="s">
        <v>5</v>
      </c>
      <c r="V4" s="6" t="s">
        <v>6</v>
      </c>
      <c r="W4" s="6" t="s">
        <v>7</v>
      </c>
      <c r="X4" s="6" t="s">
        <v>275</v>
      </c>
      <c r="Y4" s="6" t="s">
        <v>8</v>
      </c>
      <c r="Z4" s="6" t="s">
        <v>276</v>
      </c>
      <c r="AA4" s="6" t="s">
        <v>9</v>
      </c>
      <c r="AB4" s="6" t="s">
        <v>277</v>
      </c>
      <c r="AC4" s="6" t="s">
        <v>10</v>
      </c>
      <c r="AD4" s="6" t="s">
        <v>278</v>
      </c>
    </row>
    <row r="5" spans="1:33" ht="15" customHeight="1" outlineLevel="1" thickTop="1" x14ac:dyDescent="0.3">
      <c r="A5" s="7"/>
      <c r="B5" s="7"/>
      <c r="C5" s="34"/>
      <c r="D5" s="34"/>
      <c r="E5" s="125"/>
      <c r="F5" s="125"/>
      <c r="G5" s="121"/>
      <c r="H5" s="121"/>
      <c r="I5" s="27"/>
      <c r="J5" s="68" t="s">
        <v>11</v>
      </c>
      <c r="K5" s="8" t="s">
        <v>12</v>
      </c>
      <c r="L5" s="8"/>
      <c r="M5" s="157"/>
      <c r="N5" s="8"/>
      <c r="O5" s="8"/>
      <c r="P5" s="173"/>
      <c r="Q5" s="174"/>
      <c r="R5" s="9"/>
      <c r="S5" s="9"/>
      <c r="T5" s="61"/>
      <c r="U5" s="9"/>
      <c r="V5" s="9"/>
      <c r="W5" s="9"/>
      <c r="X5" s="9"/>
      <c r="Y5" s="9"/>
      <c r="Z5" s="9"/>
      <c r="AA5" s="9"/>
      <c r="AB5" s="9"/>
      <c r="AC5" s="9"/>
      <c r="AD5" s="113"/>
      <c r="AG5" t="str">
        <f t="shared" ref="AG5:AG68" si="0">IF(NOT(SUM(S5:T5))=R5,"Error", "")</f>
        <v/>
      </c>
    </row>
    <row r="6" spans="1:33" ht="15" customHeight="1" outlineLevel="1" x14ac:dyDescent="0.3">
      <c r="A6" s="2" t="s">
        <v>13</v>
      </c>
      <c r="B6" s="2" t="s">
        <v>283</v>
      </c>
      <c r="C6" s="31" t="s">
        <v>16</v>
      </c>
      <c r="D6" s="31" t="s">
        <v>17</v>
      </c>
      <c r="E6" s="121">
        <v>37645</v>
      </c>
      <c r="F6" s="121">
        <v>37973</v>
      </c>
      <c r="G6" s="122" t="s">
        <v>14</v>
      </c>
      <c r="H6" s="122">
        <v>39111</v>
      </c>
      <c r="I6" s="96">
        <v>22997</v>
      </c>
      <c r="J6" s="31">
        <v>120030590</v>
      </c>
      <c r="K6" s="3" t="s">
        <v>393</v>
      </c>
      <c r="L6" s="10" t="s">
        <v>15</v>
      </c>
      <c r="M6" s="170">
        <v>4</v>
      </c>
      <c r="N6">
        <v>1</v>
      </c>
      <c r="O6">
        <v>1</v>
      </c>
      <c r="P6">
        <v>0</v>
      </c>
      <c r="Q6" s="172">
        <v>4</v>
      </c>
      <c r="R6" s="9">
        <v>1</v>
      </c>
      <c r="S6" s="9">
        <v>1</v>
      </c>
      <c r="T6" s="9">
        <v>0</v>
      </c>
      <c r="U6" s="172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G6" t="str">
        <f t="shared" si="0"/>
        <v/>
      </c>
    </row>
    <row r="7" spans="1:33" ht="15" customHeight="1" outlineLevel="1" collapsed="1" x14ac:dyDescent="0.3">
      <c r="A7" s="2" t="s">
        <v>13</v>
      </c>
      <c r="B7" s="2" t="s">
        <v>283</v>
      </c>
      <c r="C7" s="31" t="s">
        <v>20</v>
      </c>
      <c r="D7" s="31" t="s">
        <v>21</v>
      </c>
      <c r="E7" s="121">
        <v>38239</v>
      </c>
      <c r="F7" s="121">
        <v>38635</v>
      </c>
      <c r="G7" s="122" t="s">
        <v>14</v>
      </c>
      <c r="H7" s="122">
        <v>39731</v>
      </c>
      <c r="I7" s="96">
        <v>23438</v>
      </c>
      <c r="J7" s="31">
        <v>120050340</v>
      </c>
      <c r="K7" s="3" t="s">
        <v>22</v>
      </c>
      <c r="L7" s="10" t="s">
        <v>15</v>
      </c>
      <c r="M7" s="170">
        <v>3</v>
      </c>
      <c r="N7">
        <v>1</v>
      </c>
      <c r="O7">
        <v>1</v>
      </c>
      <c r="P7">
        <v>0</v>
      </c>
      <c r="Q7" s="172">
        <v>3</v>
      </c>
      <c r="R7" s="9">
        <v>1</v>
      </c>
      <c r="S7" s="9">
        <v>1</v>
      </c>
      <c r="T7" s="9">
        <v>0</v>
      </c>
      <c r="U7" s="172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G7" t="str">
        <f t="shared" si="0"/>
        <v/>
      </c>
    </row>
    <row r="8" spans="1:33" ht="15" customHeight="1" outlineLevel="1" collapsed="1" x14ac:dyDescent="0.3">
      <c r="A8" s="2" t="s">
        <v>13</v>
      </c>
      <c r="B8" s="2" t="s">
        <v>283</v>
      </c>
      <c r="C8" s="31" t="s">
        <v>16</v>
      </c>
      <c r="D8" s="31" t="s">
        <v>17</v>
      </c>
      <c r="E8" s="121">
        <v>38267</v>
      </c>
      <c r="F8" s="121">
        <v>38519</v>
      </c>
      <c r="G8" s="122" t="s">
        <v>14</v>
      </c>
      <c r="H8" s="122">
        <v>39687</v>
      </c>
      <c r="I8" s="96">
        <v>23885</v>
      </c>
      <c r="J8" s="31">
        <v>120050440</v>
      </c>
      <c r="K8" s="3" t="s">
        <v>23</v>
      </c>
      <c r="L8" s="10" t="s">
        <v>15</v>
      </c>
      <c r="M8" s="170">
        <v>2</v>
      </c>
      <c r="N8">
        <v>2</v>
      </c>
      <c r="O8">
        <v>2</v>
      </c>
      <c r="P8">
        <v>0</v>
      </c>
      <c r="Q8" s="172">
        <v>2</v>
      </c>
      <c r="R8" s="9">
        <v>2</v>
      </c>
      <c r="S8" s="9">
        <v>2</v>
      </c>
      <c r="T8" s="9">
        <v>0</v>
      </c>
      <c r="U8" s="172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G8" t="str">
        <f t="shared" si="0"/>
        <v/>
      </c>
    </row>
    <row r="9" spans="1:33" ht="15" customHeight="1" outlineLevel="1" collapsed="1" x14ac:dyDescent="0.3">
      <c r="A9" s="2" t="s">
        <v>13</v>
      </c>
      <c r="B9" s="2" t="s">
        <v>283</v>
      </c>
      <c r="C9" s="31" t="s">
        <v>16</v>
      </c>
      <c r="D9" s="31" t="s">
        <v>17</v>
      </c>
      <c r="E9" s="121">
        <v>44039</v>
      </c>
      <c r="F9" s="121">
        <v>44378</v>
      </c>
      <c r="G9" s="121">
        <v>46223</v>
      </c>
      <c r="H9" s="121">
        <v>45524</v>
      </c>
      <c r="I9" s="27"/>
      <c r="J9" s="31">
        <v>120200180</v>
      </c>
      <c r="K9" s="19" t="s">
        <v>446</v>
      </c>
      <c r="L9" s="10" t="s">
        <v>15</v>
      </c>
      <c r="M9" s="170">
        <v>9</v>
      </c>
      <c r="N9">
        <v>5</v>
      </c>
      <c r="O9">
        <v>5</v>
      </c>
      <c r="P9">
        <v>0</v>
      </c>
      <c r="Q9" s="172">
        <v>9</v>
      </c>
      <c r="R9" s="9">
        <v>5</v>
      </c>
      <c r="S9" s="9">
        <v>5</v>
      </c>
      <c r="T9" s="9">
        <v>0</v>
      </c>
      <c r="U9" s="172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G9" t="str">
        <f t="shared" si="0"/>
        <v/>
      </c>
    </row>
    <row r="10" spans="1:33" ht="15" customHeight="1" outlineLevel="1" collapsed="1" x14ac:dyDescent="0.3">
      <c r="A10" s="2" t="s">
        <v>13</v>
      </c>
      <c r="B10" s="2" t="s">
        <v>283</v>
      </c>
      <c r="C10" s="31" t="s">
        <v>18</v>
      </c>
      <c r="D10" s="31" t="s">
        <v>19</v>
      </c>
      <c r="E10" s="121">
        <v>43823</v>
      </c>
      <c r="F10" s="121">
        <v>44406</v>
      </c>
      <c r="G10" s="123">
        <v>46245</v>
      </c>
      <c r="H10" s="121">
        <v>45544</v>
      </c>
      <c r="I10" s="27"/>
      <c r="J10" s="31">
        <v>620190140</v>
      </c>
      <c r="K10" s="19" t="s">
        <v>445</v>
      </c>
      <c r="L10" s="10" t="s">
        <v>15</v>
      </c>
      <c r="M10" s="170">
        <v>2</v>
      </c>
      <c r="N10">
        <v>1</v>
      </c>
      <c r="O10">
        <v>1</v>
      </c>
      <c r="P10">
        <v>0</v>
      </c>
      <c r="Q10" s="172">
        <v>2</v>
      </c>
      <c r="R10" s="9">
        <v>1</v>
      </c>
      <c r="S10" s="9">
        <v>1</v>
      </c>
      <c r="T10" s="9">
        <v>0</v>
      </c>
      <c r="U10" s="172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G10" t="str">
        <f t="shared" si="0"/>
        <v/>
      </c>
    </row>
    <row r="11" spans="1:33" ht="15" customHeight="1" outlineLevel="1" collapsed="1" x14ac:dyDescent="0.3">
      <c r="A11" s="2" t="s">
        <v>13</v>
      </c>
      <c r="B11" s="2" t="s">
        <v>283</v>
      </c>
      <c r="C11" s="31" t="s">
        <v>25</v>
      </c>
      <c r="D11" s="31" t="s">
        <v>26</v>
      </c>
      <c r="E11" s="121">
        <v>44431</v>
      </c>
      <c r="F11" s="124">
        <v>44684</v>
      </c>
      <c r="G11" s="123">
        <v>46540</v>
      </c>
      <c r="H11" s="123">
        <v>45811</v>
      </c>
      <c r="I11" s="81"/>
      <c r="J11" s="71">
        <v>620210180</v>
      </c>
      <c r="K11" s="19" t="s">
        <v>479</v>
      </c>
      <c r="L11" s="10" t="s">
        <v>15</v>
      </c>
      <c r="M11" s="170">
        <v>3</v>
      </c>
      <c r="N11">
        <v>2</v>
      </c>
      <c r="O11">
        <v>2</v>
      </c>
      <c r="P11">
        <v>0</v>
      </c>
      <c r="Q11" s="172">
        <v>3</v>
      </c>
      <c r="R11" s="9">
        <v>2</v>
      </c>
      <c r="S11" s="9">
        <v>2</v>
      </c>
      <c r="T11" s="9">
        <v>0</v>
      </c>
      <c r="U11" s="172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G11" t="str">
        <f t="shared" si="0"/>
        <v/>
      </c>
    </row>
    <row r="12" spans="1:33" ht="15" customHeight="1" outlineLevel="1" collapsed="1" x14ac:dyDescent="0.3">
      <c r="A12" s="2" t="s">
        <v>13</v>
      </c>
      <c r="B12" s="2" t="s">
        <v>283</v>
      </c>
      <c r="C12" s="31" t="s">
        <v>18</v>
      </c>
      <c r="D12" s="31" t="s">
        <v>19</v>
      </c>
      <c r="E12" s="121">
        <v>44685</v>
      </c>
      <c r="F12" s="124">
        <v>44903</v>
      </c>
      <c r="G12" s="123">
        <v>46743</v>
      </c>
      <c r="H12" s="123">
        <v>46013</v>
      </c>
      <c r="I12" s="81"/>
      <c r="J12" s="31">
        <v>620220060</v>
      </c>
      <c r="K12" s="3" t="s">
        <v>507</v>
      </c>
      <c r="L12" s="10" t="s">
        <v>15</v>
      </c>
      <c r="M12" s="170">
        <v>1</v>
      </c>
      <c r="N12">
        <v>1</v>
      </c>
      <c r="O12">
        <v>1</v>
      </c>
      <c r="P12">
        <v>0</v>
      </c>
      <c r="Q12" s="172">
        <v>1</v>
      </c>
      <c r="R12" s="9">
        <v>1</v>
      </c>
      <c r="S12" s="9">
        <v>1</v>
      </c>
      <c r="T12" s="9">
        <v>0</v>
      </c>
      <c r="U12" s="172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G12" t="str">
        <f t="shared" si="0"/>
        <v/>
      </c>
    </row>
    <row r="13" spans="1:33" ht="15" customHeight="1" outlineLevel="1" collapsed="1" x14ac:dyDescent="0.3">
      <c r="A13" s="2" t="s">
        <v>13</v>
      </c>
      <c r="B13" s="2" t="s">
        <v>283</v>
      </c>
      <c r="C13" s="31" t="s">
        <v>454</v>
      </c>
      <c r="D13" s="31" t="s">
        <v>455</v>
      </c>
      <c r="E13" s="121">
        <v>45295</v>
      </c>
      <c r="F13" s="121">
        <v>45246</v>
      </c>
      <c r="G13" s="121">
        <v>47145</v>
      </c>
      <c r="H13" s="123">
        <v>46414</v>
      </c>
      <c r="I13" s="81"/>
      <c r="J13" s="71">
        <v>620230130</v>
      </c>
      <c r="K13" s="19" t="s">
        <v>596</v>
      </c>
      <c r="L13" s="10" t="s">
        <v>15</v>
      </c>
      <c r="M13" s="170">
        <v>1</v>
      </c>
      <c r="N13">
        <v>1</v>
      </c>
      <c r="O13">
        <v>1</v>
      </c>
      <c r="P13">
        <v>0</v>
      </c>
      <c r="Q13" s="172">
        <v>1</v>
      </c>
      <c r="R13" s="9">
        <v>1</v>
      </c>
      <c r="S13" s="9">
        <v>1</v>
      </c>
      <c r="T13" s="9">
        <v>0</v>
      </c>
      <c r="U13" s="172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G13" t="str">
        <f t="shared" si="0"/>
        <v/>
      </c>
    </row>
    <row r="14" spans="1:33" ht="15" customHeight="1" outlineLevel="1" collapsed="1" x14ac:dyDescent="0.3">
      <c r="A14" s="2" t="s">
        <v>13</v>
      </c>
      <c r="B14" s="2" t="s">
        <v>283</v>
      </c>
      <c r="C14" s="31" t="s">
        <v>672</v>
      </c>
      <c r="D14" s="31" t="s">
        <v>673</v>
      </c>
      <c r="E14" s="124">
        <v>45273</v>
      </c>
      <c r="F14" s="124">
        <v>45582</v>
      </c>
      <c r="G14" s="124">
        <v>47457</v>
      </c>
      <c r="H14" s="123">
        <v>46726</v>
      </c>
      <c r="I14" s="19"/>
      <c r="J14" s="31">
        <v>620240080</v>
      </c>
      <c r="K14" s="24" t="s">
        <v>674</v>
      </c>
      <c r="L14" s="10" t="s">
        <v>15</v>
      </c>
      <c r="M14" s="170">
        <v>1</v>
      </c>
      <c r="N14">
        <v>1</v>
      </c>
      <c r="O14">
        <v>1</v>
      </c>
      <c r="P14">
        <v>0</v>
      </c>
      <c r="Q14" s="162">
        <v>1</v>
      </c>
      <c r="R14" s="26">
        <v>1</v>
      </c>
      <c r="S14" s="26">
        <v>1</v>
      </c>
      <c r="T14" s="26">
        <v>0</v>
      </c>
      <c r="U14" s="162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G14" t="str">
        <f t="shared" si="0"/>
        <v/>
      </c>
    </row>
    <row r="15" spans="1:33" ht="15" customHeight="1" x14ac:dyDescent="0.3">
      <c r="A15" s="7"/>
      <c r="B15" s="7"/>
      <c r="C15" s="31"/>
      <c r="D15" s="31"/>
      <c r="E15" s="125"/>
      <c r="F15" s="125"/>
      <c r="G15" s="121"/>
      <c r="H15" s="121"/>
      <c r="I15" s="27"/>
      <c r="J15" s="34"/>
      <c r="K15" s="11" t="s">
        <v>13</v>
      </c>
      <c r="L15" s="11">
        <f>COUNTA(L6:L14)</f>
        <v>9</v>
      </c>
      <c r="M15" s="171">
        <f t="shared" ref="M15:P15" si="1">SUM(M6:M14)</f>
        <v>26</v>
      </c>
      <c r="N15" s="12">
        <f t="shared" si="1"/>
        <v>15</v>
      </c>
      <c r="O15" s="12">
        <f t="shared" si="1"/>
        <v>15</v>
      </c>
      <c r="P15" s="12">
        <f t="shared" si="1"/>
        <v>0</v>
      </c>
      <c r="Q15" s="171">
        <f t="shared" ref="Q15:AD15" si="2">SUM(Q6:Q14)</f>
        <v>26</v>
      </c>
      <c r="R15" s="12">
        <f t="shared" si="2"/>
        <v>15</v>
      </c>
      <c r="S15" s="12">
        <f t="shared" si="2"/>
        <v>15</v>
      </c>
      <c r="T15" s="12">
        <f t="shared" si="2"/>
        <v>0</v>
      </c>
      <c r="U15" s="171">
        <f t="shared" si="2"/>
        <v>0</v>
      </c>
      <c r="V15" s="12">
        <f t="shared" si="2"/>
        <v>0</v>
      </c>
      <c r="W15" s="12">
        <f t="shared" si="2"/>
        <v>0</v>
      </c>
      <c r="X15" s="12">
        <f t="shared" si="2"/>
        <v>0</v>
      </c>
      <c r="Y15" s="12">
        <f t="shared" si="2"/>
        <v>0</v>
      </c>
      <c r="Z15" s="12">
        <f t="shared" si="2"/>
        <v>0</v>
      </c>
      <c r="AA15" s="12">
        <f t="shared" si="2"/>
        <v>0</v>
      </c>
      <c r="AB15" s="12">
        <f t="shared" si="2"/>
        <v>0</v>
      </c>
      <c r="AC15" s="12">
        <f t="shared" si="2"/>
        <v>0</v>
      </c>
      <c r="AD15" s="12">
        <f t="shared" si="2"/>
        <v>0</v>
      </c>
      <c r="AG15" t="str">
        <f t="shared" si="0"/>
        <v/>
      </c>
    </row>
    <row r="16" spans="1:33" ht="15" customHeight="1" x14ac:dyDescent="0.3">
      <c r="A16" s="72"/>
      <c r="B16" s="72"/>
      <c r="C16" s="73"/>
      <c r="D16" s="73"/>
      <c r="E16" s="126"/>
      <c r="F16" s="126"/>
      <c r="G16" s="126"/>
      <c r="H16" s="126"/>
      <c r="I16" s="74"/>
      <c r="J16" s="75"/>
      <c r="K16" s="76"/>
      <c r="L16" s="76"/>
      <c r="M16" s="159"/>
      <c r="N16" s="76"/>
      <c r="O16" s="76"/>
      <c r="P16" s="76"/>
      <c r="Q16" s="175"/>
      <c r="R16" s="77"/>
      <c r="S16" s="77"/>
      <c r="T16" s="77"/>
      <c r="U16" s="175"/>
      <c r="V16" s="77"/>
      <c r="W16" s="77"/>
      <c r="X16" s="77"/>
      <c r="Y16" s="77"/>
      <c r="Z16" s="77"/>
      <c r="AA16" s="77"/>
      <c r="AB16" s="77"/>
      <c r="AC16" s="77"/>
      <c r="AD16" s="113"/>
      <c r="AG16" t="str">
        <f t="shared" si="0"/>
        <v/>
      </c>
    </row>
    <row r="17" spans="1:33" ht="15" customHeight="1" outlineLevel="1" x14ac:dyDescent="0.3">
      <c r="A17" s="7"/>
      <c r="B17" s="7"/>
      <c r="C17" s="31"/>
      <c r="D17" s="31"/>
      <c r="E17" s="125"/>
      <c r="F17" s="125"/>
      <c r="G17" s="121"/>
      <c r="H17" s="121"/>
      <c r="I17" s="27"/>
      <c r="J17" s="78" t="s">
        <v>11</v>
      </c>
      <c r="K17" s="8" t="s">
        <v>12</v>
      </c>
      <c r="L17" s="8"/>
      <c r="M17" s="160"/>
      <c r="N17" s="8"/>
      <c r="O17" s="8"/>
      <c r="P17" s="8"/>
      <c r="Q17" s="172"/>
      <c r="R17" s="9"/>
      <c r="S17" s="9"/>
      <c r="T17" s="9"/>
      <c r="U17" s="172"/>
      <c r="V17" s="9"/>
      <c r="W17" s="9"/>
      <c r="X17" s="9"/>
      <c r="Y17" s="9"/>
      <c r="Z17" s="9"/>
      <c r="AA17" s="9"/>
      <c r="AB17" s="9"/>
      <c r="AC17" s="9"/>
      <c r="AD17" s="113"/>
      <c r="AG17" t="str">
        <f t="shared" si="0"/>
        <v/>
      </c>
    </row>
    <row r="18" spans="1:33" ht="15" customHeight="1" outlineLevel="1" x14ac:dyDescent="0.3">
      <c r="A18" s="2" t="s">
        <v>28</v>
      </c>
      <c r="B18" s="2" t="s">
        <v>28</v>
      </c>
      <c r="C18" s="31" t="s">
        <v>29</v>
      </c>
      <c r="D18" s="31" t="s">
        <v>30</v>
      </c>
      <c r="E18" s="121">
        <v>38068</v>
      </c>
      <c r="F18" s="124">
        <v>38253</v>
      </c>
      <c r="G18" s="122" t="s">
        <v>14</v>
      </c>
      <c r="H18" s="123">
        <v>39426</v>
      </c>
      <c r="I18" s="81">
        <v>23156</v>
      </c>
      <c r="J18" s="71">
        <v>120040720</v>
      </c>
      <c r="K18" s="24" t="s">
        <v>616</v>
      </c>
      <c r="L18" s="10" t="s">
        <v>15</v>
      </c>
      <c r="M18" s="170">
        <v>3</v>
      </c>
      <c r="N18">
        <v>1</v>
      </c>
      <c r="O18">
        <v>1</v>
      </c>
      <c r="P18">
        <v>0</v>
      </c>
      <c r="Q18" s="176">
        <v>3</v>
      </c>
      <c r="R18" s="114">
        <v>1</v>
      </c>
      <c r="S18" s="114">
        <v>1</v>
      </c>
      <c r="T18" s="114">
        <v>0</v>
      </c>
      <c r="U18" s="176">
        <v>0</v>
      </c>
      <c r="V18" s="114">
        <v>0</v>
      </c>
      <c r="W18" s="114">
        <v>0</v>
      </c>
      <c r="X18" s="114">
        <v>0</v>
      </c>
      <c r="Y18" s="114">
        <v>0</v>
      </c>
      <c r="Z18" s="114">
        <v>0</v>
      </c>
      <c r="AA18" s="114">
        <v>0</v>
      </c>
      <c r="AB18" s="114">
        <v>0</v>
      </c>
      <c r="AC18" s="114">
        <v>0</v>
      </c>
      <c r="AD18" s="114">
        <v>0</v>
      </c>
      <c r="AG18" t="str">
        <f t="shared" si="0"/>
        <v/>
      </c>
    </row>
    <row r="19" spans="1:33" ht="15" customHeight="1" x14ac:dyDescent="0.3">
      <c r="A19" s="7"/>
      <c r="B19" s="7"/>
      <c r="C19" s="31"/>
      <c r="D19" s="31"/>
      <c r="E19" s="125"/>
      <c r="F19" s="125"/>
      <c r="G19" s="121"/>
      <c r="H19" s="121"/>
      <c r="I19" s="27"/>
      <c r="J19" s="34"/>
      <c r="K19" s="11" t="s">
        <v>28</v>
      </c>
      <c r="L19" s="11">
        <f>COUNTA(L18:L18)</f>
        <v>1</v>
      </c>
      <c r="M19" s="171">
        <f t="shared" ref="M19:P19" si="3">SUM(M18:M18)</f>
        <v>3</v>
      </c>
      <c r="N19" s="12">
        <f t="shared" si="3"/>
        <v>1</v>
      </c>
      <c r="O19" s="12">
        <f t="shared" si="3"/>
        <v>1</v>
      </c>
      <c r="P19" s="12">
        <f t="shared" si="3"/>
        <v>0</v>
      </c>
      <c r="Q19" s="171">
        <f t="shared" ref="Q19:AD19" si="4">SUM(Q18:Q18)</f>
        <v>3</v>
      </c>
      <c r="R19" s="12">
        <f t="shared" si="4"/>
        <v>1</v>
      </c>
      <c r="S19" s="12">
        <f t="shared" si="4"/>
        <v>1</v>
      </c>
      <c r="T19" s="12">
        <f t="shared" si="4"/>
        <v>0</v>
      </c>
      <c r="U19" s="171">
        <f t="shared" si="4"/>
        <v>0</v>
      </c>
      <c r="V19" s="12">
        <f t="shared" si="4"/>
        <v>0</v>
      </c>
      <c r="W19" s="12">
        <f t="shared" si="4"/>
        <v>0</v>
      </c>
      <c r="X19" s="12">
        <f t="shared" si="4"/>
        <v>0</v>
      </c>
      <c r="Y19" s="12">
        <f t="shared" si="4"/>
        <v>0</v>
      </c>
      <c r="Z19" s="12">
        <f t="shared" si="4"/>
        <v>0</v>
      </c>
      <c r="AA19" s="12">
        <f t="shared" si="4"/>
        <v>0</v>
      </c>
      <c r="AB19" s="12">
        <f t="shared" si="4"/>
        <v>0</v>
      </c>
      <c r="AC19" s="12">
        <f t="shared" si="4"/>
        <v>0</v>
      </c>
      <c r="AD19" s="12">
        <f t="shared" si="4"/>
        <v>0</v>
      </c>
      <c r="AG19" t="str">
        <f t="shared" si="0"/>
        <v/>
      </c>
    </row>
    <row r="20" spans="1:33" ht="15" customHeight="1" x14ac:dyDescent="0.3">
      <c r="A20" s="7"/>
      <c r="B20" s="7"/>
      <c r="C20" s="31"/>
      <c r="D20" s="31"/>
      <c r="E20" s="125"/>
      <c r="F20" s="125"/>
      <c r="G20" s="121"/>
      <c r="H20" s="121"/>
      <c r="I20" s="27"/>
      <c r="J20" s="34"/>
      <c r="K20" s="11"/>
      <c r="L20" s="11"/>
      <c r="M20" s="158"/>
      <c r="N20" s="11"/>
      <c r="O20" s="11"/>
      <c r="P20" s="11"/>
      <c r="Q20" s="171"/>
      <c r="R20" s="12"/>
      <c r="S20" s="12"/>
      <c r="T20" s="12"/>
      <c r="U20" s="171"/>
      <c r="V20" s="12"/>
      <c r="W20" s="12"/>
      <c r="X20" s="12"/>
      <c r="Y20" s="12"/>
      <c r="Z20" s="12"/>
      <c r="AA20" s="12"/>
      <c r="AB20" s="12"/>
      <c r="AC20" s="12"/>
      <c r="AD20" s="12"/>
      <c r="AG20" t="str">
        <f t="shared" si="0"/>
        <v/>
      </c>
    </row>
    <row r="21" spans="1:33" ht="15" customHeight="1" outlineLevel="1" x14ac:dyDescent="0.3">
      <c r="A21" s="7"/>
      <c r="B21" s="7"/>
      <c r="C21" s="31"/>
      <c r="D21" s="31"/>
      <c r="E21" s="125"/>
      <c r="F21" s="125"/>
      <c r="G21" s="121"/>
      <c r="H21" s="121"/>
      <c r="I21" s="27"/>
      <c r="J21" s="68" t="s">
        <v>11</v>
      </c>
      <c r="K21" s="8" t="s">
        <v>12</v>
      </c>
      <c r="L21" s="14"/>
      <c r="M21" s="161"/>
      <c r="N21" s="14"/>
      <c r="O21" s="14"/>
      <c r="P21" s="14"/>
      <c r="Q21" s="172"/>
      <c r="R21" s="9"/>
      <c r="S21" s="9"/>
      <c r="T21" s="9"/>
      <c r="U21" s="172"/>
      <c r="V21" s="9"/>
      <c r="W21" s="9"/>
      <c r="X21" s="9"/>
      <c r="Y21" s="9"/>
      <c r="Z21" s="9"/>
      <c r="AA21" s="9"/>
      <c r="AB21" s="9"/>
      <c r="AC21" s="9"/>
      <c r="AD21" s="113"/>
      <c r="AG21" t="str">
        <f t="shared" si="0"/>
        <v/>
      </c>
    </row>
    <row r="22" spans="1:33" s="35" customFormat="1" ht="15" customHeight="1" outlineLevel="1" x14ac:dyDescent="0.3">
      <c r="A22" s="2" t="s">
        <v>38</v>
      </c>
      <c r="B22" s="2" t="s">
        <v>38</v>
      </c>
      <c r="C22" s="31" t="s">
        <v>657</v>
      </c>
      <c r="D22" s="31" t="s">
        <v>658</v>
      </c>
      <c r="E22" s="121">
        <v>45259</v>
      </c>
      <c r="F22" s="124">
        <v>45491</v>
      </c>
      <c r="G22" s="123">
        <v>47359</v>
      </c>
      <c r="H22" s="123">
        <v>46628</v>
      </c>
      <c r="I22" s="80"/>
      <c r="J22" s="71" t="s">
        <v>656</v>
      </c>
      <c r="K22" s="3" t="s">
        <v>655</v>
      </c>
      <c r="L22" s="26" t="s">
        <v>31</v>
      </c>
      <c r="M22" s="170">
        <v>118</v>
      </c>
      <c r="N22">
        <v>118</v>
      </c>
      <c r="O22">
        <v>0</v>
      </c>
      <c r="P22">
        <v>118</v>
      </c>
      <c r="Q22" s="172">
        <v>118</v>
      </c>
      <c r="R22" s="9">
        <v>118</v>
      </c>
      <c r="S22" s="9">
        <v>0</v>
      </c>
      <c r="T22" s="9">
        <v>118</v>
      </c>
      <c r="U22" s="179">
        <v>224274</v>
      </c>
      <c r="V22" s="79">
        <v>0</v>
      </c>
      <c r="W22" s="79">
        <v>0</v>
      </c>
      <c r="X22" s="79">
        <v>0</v>
      </c>
      <c r="Y22" s="79">
        <v>0</v>
      </c>
      <c r="Z22" s="79">
        <v>0</v>
      </c>
      <c r="AA22" s="9">
        <v>0</v>
      </c>
      <c r="AB22" s="9">
        <v>0</v>
      </c>
      <c r="AC22" s="9">
        <v>0</v>
      </c>
      <c r="AD22" s="9">
        <v>0</v>
      </c>
      <c r="AG22" t="str">
        <f t="shared" si="0"/>
        <v/>
      </c>
    </row>
    <row r="23" spans="1:33" ht="15" customHeight="1" outlineLevel="1" x14ac:dyDescent="0.3">
      <c r="A23" s="2" t="s">
        <v>38</v>
      </c>
      <c r="B23" s="2" t="s">
        <v>38</v>
      </c>
      <c r="C23" s="31" t="s">
        <v>39</v>
      </c>
      <c r="D23" s="31" t="s">
        <v>40</v>
      </c>
      <c r="E23" s="121">
        <v>37684</v>
      </c>
      <c r="F23" s="124">
        <v>37791</v>
      </c>
      <c r="G23" s="127" t="s">
        <v>14</v>
      </c>
      <c r="H23" s="128">
        <v>38951</v>
      </c>
      <c r="I23" s="97">
        <v>22773</v>
      </c>
      <c r="J23" s="31">
        <v>120030660</v>
      </c>
      <c r="K23" s="3" t="s">
        <v>41</v>
      </c>
      <c r="L23" s="10" t="s">
        <v>15</v>
      </c>
      <c r="M23" s="170">
        <v>2</v>
      </c>
      <c r="N23">
        <v>1</v>
      </c>
      <c r="O23">
        <v>1</v>
      </c>
      <c r="P23">
        <v>0</v>
      </c>
      <c r="Q23" s="172">
        <v>2</v>
      </c>
      <c r="R23" s="9">
        <v>1</v>
      </c>
      <c r="S23" s="9">
        <v>1</v>
      </c>
      <c r="T23" s="9">
        <v>0</v>
      </c>
      <c r="U23" s="172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G23" t="str">
        <f t="shared" si="0"/>
        <v/>
      </c>
    </row>
    <row r="24" spans="1:33" s="35" customFormat="1" ht="15" customHeight="1" outlineLevel="1" x14ac:dyDescent="0.3">
      <c r="A24" s="2" t="s">
        <v>38</v>
      </c>
      <c r="B24" s="2" t="s">
        <v>38</v>
      </c>
      <c r="C24" s="31">
        <v>660</v>
      </c>
      <c r="D24" s="31" t="s">
        <v>305</v>
      </c>
      <c r="E24" s="121">
        <v>41710</v>
      </c>
      <c r="F24" s="121">
        <v>42047</v>
      </c>
      <c r="G24" s="121">
        <v>46097</v>
      </c>
      <c r="H24" s="121">
        <v>45398</v>
      </c>
      <c r="I24" s="27"/>
      <c r="J24" s="31">
        <v>120140160</v>
      </c>
      <c r="K24" s="3" t="s">
        <v>304</v>
      </c>
      <c r="L24" s="10" t="s">
        <v>15</v>
      </c>
      <c r="M24" s="170">
        <v>3</v>
      </c>
      <c r="N24">
        <v>1</v>
      </c>
      <c r="O24">
        <v>1</v>
      </c>
      <c r="P24">
        <v>0</v>
      </c>
      <c r="Q24" s="177">
        <v>3</v>
      </c>
      <c r="R24" s="23">
        <v>1</v>
      </c>
      <c r="S24" s="23">
        <v>1</v>
      </c>
      <c r="T24" s="23">
        <v>0</v>
      </c>
      <c r="U24" s="177">
        <v>0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G24" t="str">
        <f t="shared" si="0"/>
        <v/>
      </c>
    </row>
    <row r="25" spans="1:33" ht="15" customHeight="1" outlineLevel="1" x14ac:dyDescent="0.3">
      <c r="A25" s="2" t="s">
        <v>38</v>
      </c>
      <c r="B25" s="2" t="s">
        <v>38</v>
      </c>
      <c r="C25" s="31" t="s">
        <v>562</v>
      </c>
      <c r="D25" s="31" t="s">
        <v>563</v>
      </c>
      <c r="E25" s="121">
        <v>45176</v>
      </c>
      <c r="F25" s="124">
        <v>45127</v>
      </c>
      <c r="G25" s="123">
        <v>46993</v>
      </c>
      <c r="H25" s="123">
        <v>46262</v>
      </c>
      <c r="I25" s="81"/>
      <c r="J25" s="71">
        <v>120230040</v>
      </c>
      <c r="K25" s="3" t="s">
        <v>561</v>
      </c>
      <c r="L25" s="10" t="s">
        <v>27</v>
      </c>
      <c r="M25" s="170">
        <v>0</v>
      </c>
      <c r="N25">
        <v>0</v>
      </c>
      <c r="O25">
        <v>0</v>
      </c>
      <c r="P25">
        <v>0</v>
      </c>
      <c r="Q25" s="172">
        <v>0</v>
      </c>
      <c r="R25" s="9">
        <v>0</v>
      </c>
      <c r="S25" s="9">
        <v>0</v>
      </c>
      <c r="T25" s="9">
        <v>0</v>
      </c>
      <c r="U25" s="179">
        <v>39000</v>
      </c>
      <c r="V25" s="79">
        <v>11000</v>
      </c>
      <c r="W25" s="79">
        <v>0</v>
      </c>
      <c r="X25" s="79">
        <v>0</v>
      </c>
      <c r="Y25" s="79">
        <v>0</v>
      </c>
      <c r="Z25" s="79">
        <v>0</v>
      </c>
      <c r="AA25" s="9">
        <v>0</v>
      </c>
      <c r="AB25" s="9">
        <v>0</v>
      </c>
      <c r="AC25" s="9">
        <v>49</v>
      </c>
      <c r="AD25" s="9">
        <v>11000</v>
      </c>
      <c r="AG25" t="str">
        <f t="shared" si="0"/>
        <v/>
      </c>
    </row>
    <row r="26" spans="1:33" ht="15" customHeight="1" outlineLevel="1" x14ac:dyDescent="0.3">
      <c r="A26" s="2" t="s">
        <v>38</v>
      </c>
      <c r="B26" s="2" t="s">
        <v>38</v>
      </c>
      <c r="C26" s="31" t="s">
        <v>629</v>
      </c>
      <c r="D26" s="31" t="s">
        <v>630</v>
      </c>
      <c r="E26" s="121">
        <v>45223</v>
      </c>
      <c r="F26" s="124">
        <v>45330</v>
      </c>
      <c r="G26" s="123">
        <v>47215</v>
      </c>
      <c r="H26" s="123">
        <v>46484</v>
      </c>
      <c r="I26" s="80"/>
      <c r="J26" s="90" t="s">
        <v>627</v>
      </c>
      <c r="K26" s="24" t="s">
        <v>628</v>
      </c>
      <c r="L26" s="10" t="s">
        <v>27</v>
      </c>
      <c r="M26" s="170">
        <v>0</v>
      </c>
      <c r="N26">
        <v>0</v>
      </c>
      <c r="O26">
        <v>0</v>
      </c>
      <c r="P26">
        <v>0</v>
      </c>
      <c r="Q26" s="172">
        <v>0</v>
      </c>
      <c r="R26" s="9">
        <v>0</v>
      </c>
      <c r="S26" s="9">
        <v>0</v>
      </c>
      <c r="T26" s="9">
        <v>0</v>
      </c>
      <c r="U26" s="179">
        <v>705000</v>
      </c>
      <c r="V26" s="79">
        <v>705000</v>
      </c>
      <c r="W26" s="79">
        <v>0</v>
      </c>
      <c r="X26" s="79">
        <v>0</v>
      </c>
      <c r="Y26" s="79">
        <v>13</v>
      </c>
      <c r="Z26" s="79">
        <v>5000</v>
      </c>
      <c r="AA26" s="9">
        <v>0</v>
      </c>
      <c r="AB26" s="9">
        <v>0</v>
      </c>
      <c r="AC26" s="9">
        <v>5</v>
      </c>
      <c r="AD26" s="9">
        <v>700000</v>
      </c>
      <c r="AG26" t="str">
        <f t="shared" si="0"/>
        <v/>
      </c>
    </row>
    <row r="27" spans="1:33" ht="15" customHeight="1" outlineLevel="1" x14ac:dyDescent="0.3">
      <c r="A27" s="2" t="s">
        <v>38</v>
      </c>
      <c r="B27" s="2" t="s">
        <v>38</v>
      </c>
      <c r="C27" s="31" t="s">
        <v>368</v>
      </c>
      <c r="D27" s="31" t="s">
        <v>369</v>
      </c>
      <c r="E27" s="121">
        <v>39273</v>
      </c>
      <c r="F27" s="121">
        <v>43279</v>
      </c>
      <c r="G27" s="121">
        <v>45853</v>
      </c>
      <c r="H27" s="121">
        <v>45153</v>
      </c>
      <c r="I27" s="27"/>
      <c r="J27" s="31">
        <v>620170070</v>
      </c>
      <c r="K27" s="3" t="s">
        <v>366</v>
      </c>
      <c r="L27" s="10" t="s">
        <v>15</v>
      </c>
      <c r="M27" s="170">
        <v>3</v>
      </c>
      <c r="N27">
        <v>2</v>
      </c>
      <c r="O27">
        <v>2</v>
      </c>
      <c r="P27">
        <v>0</v>
      </c>
      <c r="Q27" s="172">
        <v>3</v>
      </c>
      <c r="R27" s="9">
        <v>2</v>
      </c>
      <c r="S27" s="9">
        <v>2</v>
      </c>
      <c r="T27" s="9">
        <v>0</v>
      </c>
      <c r="U27" s="179">
        <v>0</v>
      </c>
      <c r="V27" s="79">
        <v>0</v>
      </c>
      <c r="W27" s="79">
        <v>0</v>
      </c>
      <c r="X27" s="79">
        <v>0</v>
      </c>
      <c r="Y27" s="79">
        <v>0</v>
      </c>
      <c r="Z27" s="79">
        <v>0</v>
      </c>
      <c r="AA27" s="9">
        <v>0</v>
      </c>
      <c r="AB27" s="9">
        <v>0</v>
      </c>
      <c r="AC27" s="9">
        <v>0</v>
      </c>
      <c r="AD27" s="9">
        <v>0</v>
      </c>
      <c r="AG27" t="str">
        <f t="shared" si="0"/>
        <v/>
      </c>
    </row>
    <row r="28" spans="1:33" ht="15" customHeight="1" outlineLevel="1" x14ac:dyDescent="0.3">
      <c r="A28" s="2" t="s">
        <v>38</v>
      </c>
      <c r="B28" s="2" t="s">
        <v>38</v>
      </c>
      <c r="C28" s="31" t="s">
        <v>42</v>
      </c>
      <c r="D28" s="31" t="s">
        <v>43</v>
      </c>
      <c r="E28" s="121">
        <v>44223</v>
      </c>
      <c r="F28" s="124">
        <v>44406</v>
      </c>
      <c r="G28" s="123">
        <v>46309</v>
      </c>
      <c r="H28" s="123" t="s">
        <v>14</v>
      </c>
      <c r="I28" s="81"/>
      <c r="J28" s="31">
        <v>620200160</v>
      </c>
      <c r="K28" s="19" t="s">
        <v>456</v>
      </c>
      <c r="L28" s="10" t="s">
        <v>15</v>
      </c>
      <c r="M28" s="170">
        <v>2</v>
      </c>
      <c r="N28">
        <v>1</v>
      </c>
      <c r="O28">
        <v>1</v>
      </c>
      <c r="P28">
        <v>0</v>
      </c>
      <c r="Q28" s="172">
        <v>2</v>
      </c>
      <c r="R28" s="9">
        <v>1</v>
      </c>
      <c r="S28" s="9">
        <v>1</v>
      </c>
      <c r="T28" s="9">
        <v>0</v>
      </c>
      <c r="U28" s="172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G28" t="str">
        <f t="shared" si="0"/>
        <v/>
      </c>
    </row>
    <row r="29" spans="1:33" ht="15" customHeight="1" outlineLevel="1" x14ac:dyDescent="0.3">
      <c r="A29" s="2" t="s">
        <v>38</v>
      </c>
      <c r="B29" s="2" t="s">
        <v>38</v>
      </c>
      <c r="C29" s="31">
        <v>656</v>
      </c>
      <c r="D29" s="31" t="s">
        <v>266</v>
      </c>
      <c r="E29" s="121">
        <v>44139</v>
      </c>
      <c r="F29" s="124">
        <v>44280</v>
      </c>
      <c r="G29" s="123">
        <v>46125</v>
      </c>
      <c r="H29" s="123">
        <v>45425</v>
      </c>
      <c r="I29" s="81"/>
      <c r="J29" s="71">
        <v>620210040</v>
      </c>
      <c r="K29" s="19" t="s">
        <v>429</v>
      </c>
      <c r="L29" s="10" t="s">
        <v>15</v>
      </c>
      <c r="M29" s="170">
        <v>3</v>
      </c>
      <c r="N29">
        <v>1</v>
      </c>
      <c r="O29">
        <v>1</v>
      </c>
      <c r="P29">
        <v>0</v>
      </c>
      <c r="Q29" s="172">
        <v>3</v>
      </c>
      <c r="R29" s="9">
        <v>1</v>
      </c>
      <c r="S29" s="9">
        <v>1</v>
      </c>
      <c r="T29" s="9">
        <v>0</v>
      </c>
      <c r="U29" s="172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G29" t="str">
        <f t="shared" si="0"/>
        <v/>
      </c>
    </row>
    <row r="30" spans="1:33" ht="15" customHeight="1" outlineLevel="1" x14ac:dyDescent="0.3">
      <c r="A30" s="2" t="s">
        <v>38</v>
      </c>
      <c r="B30" s="2" t="s">
        <v>38</v>
      </c>
      <c r="C30" s="31" t="s">
        <v>566</v>
      </c>
      <c r="D30" s="31" t="s">
        <v>567</v>
      </c>
      <c r="E30" s="121">
        <v>44657</v>
      </c>
      <c r="F30" s="124">
        <v>45036</v>
      </c>
      <c r="G30" s="123">
        <v>46914</v>
      </c>
      <c r="H30" s="123">
        <v>46183</v>
      </c>
      <c r="I30" s="81"/>
      <c r="J30" s="71">
        <v>620210080</v>
      </c>
      <c r="K30" s="3" t="s">
        <v>564</v>
      </c>
      <c r="L30" s="10" t="s">
        <v>15</v>
      </c>
      <c r="M30" s="170">
        <v>2</v>
      </c>
      <c r="N30">
        <v>1</v>
      </c>
      <c r="O30">
        <v>1</v>
      </c>
      <c r="P30">
        <v>0</v>
      </c>
      <c r="Q30" s="172">
        <v>2</v>
      </c>
      <c r="R30" s="9">
        <v>1</v>
      </c>
      <c r="S30" s="9">
        <v>1</v>
      </c>
      <c r="T30" s="9">
        <v>0</v>
      </c>
      <c r="U30" s="179">
        <v>0</v>
      </c>
      <c r="V30" s="79">
        <v>0</v>
      </c>
      <c r="W30" s="79">
        <v>0</v>
      </c>
      <c r="X30" s="79">
        <v>0</v>
      </c>
      <c r="Y30" s="79">
        <v>0</v>
      </c>
      <c r="Z30" s="79">
        <v>0</v>
      </c>
      <c r="AA30" s="9">
        <v>0</v>
      </c>
      <c r="AB30" s="9">
        <v>0</v>
      </c>
      <c r="AC30" s="9">
        <v>0</v>
      </c>
      <c r="AD30" s="9">
        <v>0</v>
      </c>
      <c r="AG30" t="str">
        <f t="shared" si="0"/>
        <v/>
      </c>
    </row>
    <row r="31" spans="1:33" ht="15" customHeight="1" outlineLevel="1" x14ac:dyDescent="0.3">
      <c r="A31" s="2" t="s">
        <v>38</v>
      </c>
      <c r="B31" s="2" t="s">
        <v>38</v>
      </c>
      <c r="C31" s="31" t="s">
        <v>354</v>
      </c>
      <c r="D31" s="31" t="s">
        <v>355</v>
      </c>
      <c r="E31" s="121">
        <v>44755</v>
      </c>
      <c r="F31" s="124">
        <v>44838</v>
      </c>
      <c r="G31" s="123">
        <v>46696</v>
      </c>
      <c r="H31" s="123">
        <v>45966</v>
      </c>
      <c r="I31" s="81"/>
      <c r="J31" s="31">
        <v>620220090</v>
      </c>
      <c r="K31" s="19" t="s">
        <v>508</v>
      </c>
      <c r="L31" s="10" t="s">
        <v>15</v>
      </c>
      <c r="M31" s="170">
        <v>3</v>
      </c>
      <c r="N31">
        <v>1</v>
      </c>
      <c r="O31">
        <v>1</v>
      </c>
      <c r="P31">
        <v>0</v>
      </c>
      <c r="Q31" s="172">
        <v>3</v>
      </c>
      <c r="R31" s="9">
        <v>1</v>
      </c>
      <c r="S31" s="9">
        <v>1</v>
      </c>
      <c r="T31" s="9">
        <v>0</v>
      </c>
      <c r="U31" s="172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G31" t="str">
        <f t="shared" si="0"/>
        <v/>
      </c>
    </row>
    <row r="32" spans="1:33" ht="15" customHeight="1" outlineLevel="1" x14ac:dyDescent="0.3">
      <c r="A32" s="2" t="s">
        <v>38</v>
      </c>
      <c r="B32" s="2" t="s">
        <v>38</v>
      </c>
      <c r="C32" s="31" t="s">
        <v>334</v>
      </c>
      <c r="D32" s="31" t="s">
        <v>335</v>
      </c>
      <c r="E32" s="121">
        <v>44901</v>
      </c>
      <c r="F32" s="124">
        <v>45120</v>
      </c>
      <c r="G32" s="123">
        <v>46991</v>
      </c>
      <c r="H32" s="123">
        <v>46260</v>
      </c>
      <c r="I32" s="81"/>
      <c r="J32" s="71">
        <v>620230060</v>
      </c>
      <c r="K32" s="3" t="s">
        <v>565</v>
      </c>
      <c r="L32" s="10" t="s">
        <v>15</v>
      </c>
      <c r="M32" s="170">
        <v>2</v>
      </c>
      <c r="N32">
        <v>1</v>
      </c>
      <c r="O32">
        <v>1</v>
      </c>
      <c r="P32">
        <v>0</v>
      </c>
      <c r="Q32" s="172">
        <v>2</v>
      </c>
      <c r="R32" s="9">
        <v>1</v>
      </c>
      <c r="S32" s="9">
        <v>1</v>
      </c>
      <c r="T32" s="9">
        <v>0</v>
      </c>
      <c r="U32" s="179">
        <v>0</v>
      </c>
      <c r="V32" s="79">
        <v>0</v>
      </c>
      <c r="W32" s="79">
        <v>0</v>
      </c>
      <c r="X32" s="79">
        <v>0</v>
      </c>
      <c r="Y32" s="79">
        <v>0</v>
      </c>
      <c r="Z32" s="79">
        <v>0</v>
      </c>
      <c r="AA32" s="9">
        <v>0</v>
      </c>
      <c r="AB32" s="9">
        <v>0</v>
      </c>
      <c r="AC32" s="9">
        <v>0</v>
      </c>
      <c r="AD32" s="9">
        <v>0</v>
      </c>
      <c r="AG32" t="str">
        <f t="shared" si="0"/>
        <v/>
      </c>
    </row>
    <row r="33" spans="1:33" ht="15" customHeight="1" outlineLevel="1" x14ac:dyDescent="0.3">
      <c r="A33" s="24"/>
      <c r="B33" s="24" t="s">
        <v>38</v>
      </c>
      <c r="C33" s="31" t="s">
        <v>692</v>
      </c>
      <c r="D33" s="31" t="s">
        <v>305</v>
      </c>
      <c r="E33" s="121">
        <v>45642</v>
      </c>
      <c r="F33" s="124">
        <v>45575</v>
      </c>
      <c r="G33" s="123">
        <v>47474</v>
      </c>
      <c r="H33" s="123">
        <v>46743</v>
      </c>
      <c r="I33" s="80"/>
      <c r="J33" s="71">
        <v>620240130</v>
      </c>
      <c r="K33" s="3" t="s">
        <v>675</v>
      </c>
      <c r="L33" s="10" t="s">
        <v>15</v>
      </c>
      <c r="M33" s="170">
        <v>2</v>
      </c>
      <c r="N33">
        <v>2</v>
      </c>
      <c r="O33">
        <v>2</v>
      </c>
      <c r="P33">
        <v>0</v>
      </c>
      <c r="Q33" s="172">
        <v>2</v>
      </c>
      <c r="R33" s="9">
        <v>2</v>
      </c>
      <c r="S33" s="9">
        <v>2</v>
      </c>
      <c r="T33" s="9">
        <v>0</v>
      </c>
      <c r="U33" s="179">
        <v>0</v>
      </c>
      <c r="V33" s="79">
        <v>0</v>
      </c>
      <c r="W33" s="79">
        <v>0</v>
      </c>
      <c r="X33" s="79">
        <v>0</v>
      </c>
      <c r="Y33" s="79">
        <v>0</v>
      </c>
      <c r="Z33" s="79">
        <v>0</v>
      </c>
      <c r="AA33" s="9">
        <v>0</v>
      </c>
      <c r="AB33" s="9">
        <v>0</v>
      </c>
      <c r="AC33" s="9">
        <v>0</v>
      </c>
      <c r="AD33" s="9">
        <v>0</v>
      </c>
      <c r="AG33" t="str">
        <f t="shared" si="0"/>
        <v/>
      </c>
    </row>
    <row r="34" spans="1:33" ht="15" customHeight="1" x14ac:dyDescent="0.3">
      <c r="A34" s="7"/>
      <c r="B34" s="7"/>
      <c r="C34" s="31"/>
      <c r="D34" s="31"/>
      <c r="E34" s="125"/>
      <c r="F34" s="125"/>
      <c r="G34" s="121"/>
      <c r="H34" s="121"/>
      <c r="I34" s="27"/>
      <c r="J34" s="34"/>
      <c r="K34" s="11" t="s">
        <v>38</v>
      </c>
      <c r="L34" s="13">
        <f>COUNTA(L22:L33)</f>
        <v>12</v>
      </c>
      <c r="M34" s="171">
        <f t="shared" ref="M34:P34" si="5">SUM(M22:M33)</f>
        <v>140</v>
      </c>
      <c r="N34" s="12">
        <f t="shared" si="5"/>
        <v>129</v>
      </c>
      <c r="O34" s="12">
        <f t="shared" si="5"/>
        <v>11</v>
      </c>
      <c r="P34" s="12">
        <f t="shared" si="5"/>
        <v>118</v>
      </c>
      <c r="Q34" s="171">
        <f t="shared" ref="Q34:AD34" si="6">SUM(Q22:Q33)</f>
        <v>140</v>
      </c>
      <c r="R34" s="12">
        <f t="shared" si="6"/>
        <v>129</v>
      </c>
      <c r="S34" s="12">
        <f t="shared" si="6"/>
        <v>11</v>
      </c>
      <c r="T34" s="12">
        <f t="shared" si="6"/>
        <v>118</v>
      </c>
      <c r="U34" s="171">
        <f t="shared" si="6"/>
        <v>968274</v>
      </c>
      <c r="V34" s="12">
        <f t="shared" si="6"/>
        <v>716000</v>
      </c>
      <c r="W34" s="12">
        <f t="shared" si="6"/>
        <v>0</v>
      </c>
      <c r="X34" s="12">
        <f t="shared" si="6"/>
        <v>0</v>
      </c>
      <c r="Y34" s="12">
        <f t="shared" si="6"/>
        <v>13</v>
      </c>
      <c r="Z34" s="12">
        <f t="shared" si="6"/>
        <v>5000</v>
      </c>
      <c r="AA34" s="12">
        <f t="shared" si="6"/>
        <v>0</v>
      </c>
      <c r="AB34" s="12">
        <f t="shared" si="6"/>
        <v>0</v>
      </c>
      <c r="AC34" s="12">
        <f t="shared" si="6"/>
        <v>54</v>
      </c>
      <c r="AD34" s="12">
        <f t="shared" si="6"/>
        <v>711000</v>
      </c>
      <c r="AG34" t="str">
        <f t="shared" si="0"/>
        <v/>
      </c>
    </row>
    <row r="35" spans="1:33" ht="15" customHeight="1" x14ac:dyDescent="0.3">
      <c r="A35" s="7"/>
      <c r="B35" s="7"/>
      <c r="C35" s="31"/>
      <c r="D35" s="31"/>
      <c r="E35" s="125"/>
      <c r="F35" s="125"/>
      <c r="G35" s="121"/>
      <c r="H35" s="121"/>
      <c r="I35" s="27"/>
      <c r="J35" s="34"/>
      <c r="K35" s="11"/>
      <c r="L35" s="13"/>
      <c r="M35" s="163"/>
      <c r="N35" s="13"/>
      <c r="O35" s="13"/>
      <c r="P35" s="13"/>
      <c r="Q35" s="171"/>
      <c r="R35" s="12"/>
      <c r="S35" s="12"/>
      <c r="T35" s="12"/>
      <c r="U35" s="171"/>
      <c r="V35" s="12"/>
      <c r="W35" s="12"/>
      <c r="X35" s="12"/>
      <c r="Y35" s="12"/>
      <c r="Z35" s="12"/>
      <c r="AA35" s="12"/>
      <c r="AB35" s="12"/>
      <c r="AC35" s="12"/>
      <c r="AD35" s="12"/>
      <c r="AG35" t="str">
        <f t="shared" si="0"/>
        <v/>
      </c>
    </row>
    <row r="36" spans="1:33" ht="15" customHeight="1" outlineLevel="1" x14ac:dyDescent="0.3">
      <c r="A36" s="7"/>
      <c r="B36" s="7"/>
      <c r="C36" s="31"/>
      <c r="D36" s="31"/>
      <c r="E36" s="125"/>
      <c r="F36" s="125"/>
      <c r="G36" s="121"/>
      <c r="H36" s="121"/>
      <c r="I36" s="27"/>
      <c r="J36" s="68" t="s">
        <v>11</v>
      </c>
      <c r="K36" s="8" t="s">
        <v>12</v>
      </c>
      <c r="L36" s="1"/>
      <c r="M36" s="164"/>
      <c r="N36" s="1"/>
      <c r="O36" s="1"/>
      <c r="P36" s="1"/>
      <c r="Q36" s="172"/>
      <c r="R36" s="9"/>
      <c r="S36" s="9"/>
      <c r="T36" s="9"/>
      <c r="U36" s="172"/>
      <c r="V36" s="9"/>
      <c r="W36" s="9"/>
      <c r="X36" s="9"/>
      <c r="Y36" s="9"/>
      <c r="Z36" s="9"/>
      <c r="AA36" s="9"/>
      <c r="AB36" s="9"/>
      <c r="AC36" s="9"/>
      <c r="AD36" s="113"/>
      <c r="AG36" t="str">
        <f t="shared" si="0"/>
        <v/>
      </c>
    </row>
    <row r="37" spans="1:33" ht="15" customHeight="1" outlineLevel="1" x14ac:dyDescent="0.3">
      <c r="A37" s="24" t="s">
        <v>342</v>
      </c>
      <c r="B37" s="2" t="s">
        <v>32</v>
      </c>
      <c r="C37" s="31" t="s">
        <v>36</v>
      </c>
      <c r="D37" s="31" t="s">
        <v>37</v>
      </c>
      <c r="E37" s="121">
        <v>43579</v>
      </c>
      <c r="F37" s="124">
        <v>43783</v>
      </c>
      <c r="G37" s="129">
        <v>46371</v>
      </c>
      <c r="H37" s="129">
        <v>44942</v>
      </c>
      <c r="I37" s="98"/>
      <c r="J37" s="82" t="s">
        <v>394</v>
      </c>
      <c r="K37" s="3" t="s">
        <v>395</v>
      </c>
      <c r="L37" s="10" t="s">
        <v>31</v>
      </c>
      <c r="M37" s="170">
        <v>0</v>
      </c>
      <c r="N37">
        <v>0</v>
      </c>
      <c r="O37">
        <v>0</v>
      </c>
      <c r="P37">
        <v>0</v>
      </c>
      <c r="Q37" s="172">
        <v>479</v>
      </c>
      <c r="R37" s="9">
        <v>479</v>
      </c>
      <c r="S37" s="9">
        <v>0</v>
      </c>
      <c r="T37" s="9">
        <v>479</v>
      </c>
      <c r="U37" s="172">
        <v>612842</v>
      </c>
      <c r="V37" s="9">
        <v>20600</v>
      </c>
      <c r="W37" s="9">
        <v>0</v>
      </c>
      <c r="X37" s="9">
        <v>0</v>
      </c>
      <c r="Y37" s="9">
        <v>52</v>
      </c>
      <c r="Z37" s="9">
        <v>20600</v>
      </c>
      <c r="AA37" s="9">
        <v>0</v>
      </c>
      <c r="AB37" s="9">
        <v>0</v>
      </c>
      <c r="AC37" s="9">
        <v>0</v>
      </c>
      <c r="AD37" s="9">
        <v>0</v>
      </c>
      <c r="AG37" t="str">
        <f t="shared" si="0"/>
        <v/>
      </c>
    </row>
    <row r="38" spans="1:33" ht="15" customHeight="1" outlineLevel="1" x14ac:dyDescent="0.3">
      <c r="A38" s="24" t="s">
        <v>342</v>
      </c>
      <c r="B38" s="2" t="s">
        <v>32</v>
      </c>
      <c r="C38" s="31" t="s">
        <v>36</v>
      </c>
      <c r="D38" s="31" t="s">
        <v>37</v>
      </c>
      <c r="E38" s="121">
        <v>44531</v>
      </c>
      <c r="F38" s="124">
        <v>44651</v>
      </c>
      <c r="G38" s="123">
        <v>46551</v>
      </c>
      <c r="H38" s="123">
        <v>45821</v>
      </c>
      <c r="I38" s="81"/>
      <c r="J38" s="31" t="s">
        <v>524</v>
      </c>
      <c r="K38" s="83" t="s">
        <v>480</v>
      </c>
      <c r="L38" s="10" t="s">
        <v>27</v>
      </c>
      <c r="M38" s="170">
        <v>0</v>
      </c>
      <c r="N38">
        <v>0</v>
      </c>
      <c r="O38">
        <v>0</v>
      </c>
      <c r="P38">
        <v>0</v>
      </c>
      <c r="Q38" s="162">
        <v>0</v>
      </c>
      <c r="R38" s="26">
        <v>0</v>
      </c>
      <c r="S38" s="26">
        <v>0</v>
      </c>
      <c r="T38" s="26">
        <v>0</v>
      </c>
      <c r="U38" s="180">
        <v>305090</v>
      </c>
      <c r="V38" s="84">
        <v>6382</v>
      </c>
      <c r="W38" s="84">
        <v>0</v>
      </c>
      <c r="X38" s="84">
        <v>0</v>
      </c>
      <c r="Y38" s="84">
        <v>0</v>
      </c>
      <c r="Z38" s="84">
        <v>0</v>
      </c>
      <c r="AA38" s="26">
        <v>0</v>
      </c>
      <c r="AB38" s="26">
        <v>0</v>
      </c>
      <c r="AC38" s="26">
        <v>18</v>
      </c>
      <c r="AD38" s="26">
        <v>6382</v>
      </c>
      <c r="AG38" t="str">
        <f t="shared" si="0"/>
        <v/>
      </c>
    </row>
    <row r="39" spans="1:33" ht="15" customHeight="1" outlineLevel="1" x14ac:dyDescent="0.3">
      <c r="A39" s="24" t="s">
        <v>342</v>
      </c>
      <c r="B39" s="24" t="s">
        <v>32</v>
      </c>
      <c r="C39" s="71">
        <v>637</v>
      </c>
      <c r="D39" s="31" t="s">
        <v>33</v>
      </c>
      <c r="E39" s="121">
        <v>45385</v>
      </c>
      <c r="F39" s="124">
        <v>45561</v>
      </c>
      <c r="G39" s="123">
        <v>47439</v>
      </c>
      <c r="H39" s="123">
        <v>45561</v>
      </c>
      <c r="I39" s="80"/>
      <c r="J39" s="71" t="s">
        <v>676</v>
      </c>
      <c r="K39" s="3" t="s">
        <v>677</v>
      </c>
      <c r="L39" s="94" t="s">
        <v>31</v>
      </c>
      <c r="M39" s="170">
        <v>0</v>
      </c>
      <c r="N39">
        <v>0</v>
      </c>
      <c r="O39">
        <v>0</v>
      </c>
      <c r="P39">
        <v>0</v>
      </c>
      <c r="Q39" s="177">
        <v>265</v>
      </c>
      <c r="R39" s="23">
        <v>265</v>
      </c>
      <c r="S39" s="23">
        <v>0</v>
      </c>
      <c r="T39" s="23">
        <v>265</v>
      </c>
      <c r="U39" s="177">
        <v>18627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G39" t="str">
        <f t="shared" si="0"/>
        <v/>
      </c>
    </row>
    <row r="40" spans="1:33" ht="15" customHeight="1" outlineLevel="1" x14ac:dyDescent="0.3">
      <c r="A40" s="24" t="s">
        <v>342</v>
      </c>
      <c r="B40" s="2" t="s">
        <v>32</v>
      </c>
      <c r="C40" s="31">
        <v>637</v>
      </c>
      <c r="D40" s="31" t="s">
        <v>33</v>
      </c>
      <c r="E40" s="121">
        <v>44385</v>
      </c>
      <c r="F40" s="124">
        <v>44504</v>
      </c>
      <c r="G40" s="123">
        <v>46403</v>
      </c>
      <c r="H40" s="123">
        <v>45673</v>
      </c>
      <c r="I40" s="81"/>
      <c r="J40" s="31" t="s">
        <v>469</v>
      </c>
      <c r="K40" s="83" t="s">
        <v>457</v>
      </c>
      <c r="L40" s="10" t="s">
        <v>31</v>
      </c>
      <c r="M40" s="170">
        <v>0</v>
      </c>
      <c r="N40">
        <v>0</v>
      </c>
      <c r="O40">
        <v>0</v>
      </c>
      <c r="P40">
        <v>0</v>
      </c>
      <c r="Q40" s="162">
        <v>250</v>
      </c>
      <c r="R40" s="26">
        <v>250</v>
      </c>
      <c r="S40" s="26">
        <v>0</v>
      </c>
      <c r="T40" s="26">
        <v>250</v>
      </c>
      <c r="U40" s="180">
        <v>52070</v>
      </c>
      <c r="V40" s="84">
        <v>0</v>
      </c>
      <c r="W40" s="84">
        <v>0</v>
      </c>
      <c r="X40" s="84">
        <v>0</v>
      </c>
      <c r="Y40" s="84">
        <v>0</v>
      </c>
      <c r="Z40" s="84">
        <v>0</v>
      </c>
      <c r="AA40" s="26">
        <v>0</v>
      </c>
      <c r="AB40" s="26">
        <v>0</v>
      </c>
      <c r="AC40" s="26">
        <v>0</v>
      </c>
      <c r="AD40" s="26">
        <v>0</v>
      </c>
      <c r="AG40" t="str">
        <f t="shared" si="0"/>
        <v/>
      </c>
    </row>
    <row r="41" spans="1:33" ht="15" customHeight="1" outlineLevel="1" x14ac:dyDescent="0.3">
      <c r="A41" s="24" t="s">
        <v>342</v>
      </c>
      <c r="B41" s="2" t="s">
        <v>32</v>
      </c>
      <c r="C41" s="31" t="s">
        <v>34</v>
      </c>
      <c r="D41" s="31" t="s">
        <v>35</v>
      </c>
      <c r="E41" s="124">
        <v>42825</v>
      </c>
      <c r="F41" s="124">
        <v>42943</v>
      </c>
      <c r="G41" s="124">
        <v>46131</v>
      </c>
      <c r="H41" s="124">
        <v>45401</v>
      </c>
      <c r="I41" s="70"/>
      <c r="J41" s="71" t="s">
        <v>545</v>
      </c>
      <c r="K41" s="19" t="s">
        <v>333</v>
      </c>
      <c r="L41" s="10" t="s">
        <v>31</v>
      </c>
      <c r="M41" s="170">
        <v>84</v>
      </c>
      <c r="N41">
        <v>84</v>
      </c>
      <c r="O41">
        <v>0</v>
      </c>
      <c r="P41">
        <v>84</v>
      </c>
      <c r="Q41" s="177">
        <v>84</v>
      </c>
      <c r="R41" s="23">
        <v>84</v>
      </c>
      <c r="S41" s="23">
        <v>0</v>
      </c>
      <c r="T41" s="23">
        <v>84</v>
      </c>
      <c r="U41" s="172">
        <v>5000</v>
      </c>
      <c r="V41" s="23">
        <v>5000</v>
      </c>
      <c r="W41" s="23">
        <v>0</v>
      </c>
      <c r="X41" s="23">
        <v>0</v>
      </c>
      <c r="Y41" s="23">
        <v>13</v>
      </c>
      <c r="Z41" s="23">
        <v>5000</v>
      </c>
      <c r="AA41" s="23">
        <v>0</v>
      </c>
      <c r="AB41" s="23">
        <v>0</v>
      </c>
      <c r="AC41" s="23">
        <v>0</v>
      </c>
      <c r="AD41" s="23">
        <v>0</v>
      </c>
      <c r="AG41" t="str">
        <f t="shared" si="0"/>
        <v/>
      </c>
    </row>
    <row r="42" spans="1:33" ht="15" customHeight="1" outlineLevel="1" x14ac:dyDescent="0.3">
      <c r="A42" s="24" t="s">
        <v>342</v>
      </c>
      <c r="B42" s="2" t="s">
        <v>32</v>
      </c>
      <c r="C42" s="31" t="s">
        <v>34</v>
      </c>
      <c r="D42" s="31" t="s">
        <v>35</v>
      </c>
      <c r="E42" s="121">
        <v>43283</v>
      </c>
      <c r="F42" s="124">
        <v>43398</v>
      </c>
      <c r="G42" s="123">
        <v>45980</v>
      </c>
      <c r="H42" s="123">
        <v>45280</v>
      </c>
      <c r="I42" s="81"/>
      <c r="J42" s="71">
        <v>120180280</v>
      </c>
      <c r="K42" s="24" t="s">
        <v>373</v>
      </c>
      <c r="L42" s="10" t="s">
        <v>31</v>
      </c>
      <c r="M42" s="170">
        <v>0</v>
      </c>
      <c r="N42">
        <v>0</v>
      </c>
      <c r="O42">
        <v>0</v>
      </c>
      <c r="P42">
        <v>0</v>
      </c>
      <c r="Q42" s="162">
        <v>453</v>
      </c>
      <c r="R42" s="26">
        <v>0</v>
      </c>
      <c r="S42" s="26">
        <v>0</v>
      </c>
      <c r="T42" s="26">
        <v>0</v>
      </c>
      <c r="U42" s="172">
        <v>192532</v>
      </c>
      <c r="V42" s="9">
        <v>175000</v>
      </c>
      <c r="W42" s="9">
        <v>778</v>
      </c>
      <c r="X42" s="9">
        <v>175000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G42" t="str">
        <f t="shared" si="0"/>
        <v/>
      </c>
    </row>
    <row r="43" spans="1:33" ht="15" customHeight="1" outlineLevel="1" x14ac:dyDescent="0.3">
      <c r="A43" s="24" t="s">
        <v>342</v>
      </c>
      <c r="B43" s="2" t="s">
        <v>32</v>
      </c>
      <c r="C43" s="31" t="s">
        <v>34</v>
      </c>
      <c r="D43" s="31" t="s">
        <v>35</v>
      </c>
      <c r="E43" s="121">
        <v>43578</v>
      </c>
      <c r="F43" s="124">
        <v>43664</v>
      </c>
      <c r="G43" s="123">
        <v>46228</v>
      </c>
      <c r="H43" s="123">
        <v>44798</v>
      </c>
      <c r="I43" s="81"/>
      <c r="J43" s="71">
        <v>120190060</v>
      </c>
      <c r="K43" s="24" t="s">
        <v>386</v>
      </c>
      <c r="L43" s="10" t="s">
        <v>31</v>
      </c>
      <c r="M43" s="170">
        <v>441</v>
      </c>
      <c r="N43">
        <v>441</v>
      </c>
      <c r="O43">
        <v>0</v>
      </c>
      <c r="P43">
        <v>441</v>
      </c>
      <c r="Q43" s="177">
        <v>441</v>
      </c>
      <c r="R43" s="23">
        <v>441</v>
      </c>
      <c r="S43" s="23">
        <v>0</v>
      </c>
      <c r="T43" s="23">
        <v>441</v>
      </c>
      <c r="U43" s="177">
        <v>20000</v>
      </c>
      <c r="V43" s="23">
        <v>2122</v>
      </c>
      <c r="W43" s="23">
        <v>0</v>
      </c>
      <c r="X43" s="23">
        <v>0</v>
      </c>
      <c r="Y43" s="23">
        <v>5</v>
      </c>
      <c r="Z43" s="23">
        <v>2122</v>
      </c>
      <c r="AA43" s="23">
        <v>0</v>
      </c>
      <c r="AB43" s="23">
        <v>0</v>
      </c>
      <c r="AC43" s="23">
        <v>0</v>
      </c>
      <c r="AD43" s="23">
        <v>0</v>
      </c>
      <c r="AG43" t="str">
        <f t="shared" si="0"/>
        <v/>
      </c>
    </row>
    <row r="44" spans="1:33" ht="15" customHeight="1" outlineLevel="1" x14ac:dyDescent="0.3">
      <c r="A44" s="24" t="s">
        <v>342</v>
      </c>
      <c r="B44" s="2" t="s">
        <v>32</v>
      </c>
      <c r="C44" s="31" t="s">
        <v>34</v>
      </c>
      <c r="D44" s="31" t="s">
        <v>35</v>
      </c>
      <c r="E44" s="121">
        <v>43649</v>
      </c>
      <c r="F44" s="124">
        <v>43944</v>
      </c>
      <c r="G44" s="123">
        <v>11092</v>
      </c>
      <c r="H44" s="123">
        <v>11123</v>
      </c>
      <c r="I44" s="81"/>
      <c r="J44" s="31">
        <v>120190240</v>
      </c>
      <c r="K44" s="3" t="s">
        <v>402</v>
      </c>
      <c r="L44" s="10" t="s">
        <v>31</v>
      </c>
      <c r="M44" s="170">
        <v>315</v>
      </c>
      <c r="N44">
        <v>315</v>
      </c>
      <c r="O44">
        <v>0</v>
      </c>
      <c r="P44">
        <v>315</v>
      </c>
      <c r="Q44" s="172">
        <v>1130</v>
      </c>
      <c r="R44" s="9">
        <v>1130</v>
      </c>
      <c r="S44" s="9">
        <v>0</v>
      </c>
      <c r="T44" s="9">
        <v>1130</v>
      </c>
      <c r="U44" s="172">
        <v>6000</v>
      </c>
      <c r="V44" s="9">
        <v>6000</v>
      </c>
      <c r="W44" s="9">
        <v>0</v>
      </c>
      <c r="X44" s="9">
        <v>0</v>
      </c>
      <c r="Y44" s="9">
        <v>15</v>
      </c>
      <c r="Z44" s="9">
        <v>6000</v>
      </c>
      <c r="AA44" s="9">
        <v>0</v>
      </c>
      <c r="AB44" s="9">
        <v>0</v>
      </c>
      <c r="AC44" s="9">
        <v>0</v>
      </c>
      <c r="AD44" s="9">
        <v>0</v>
      </c>
      <c r="AG44" t="str">
        <f t="shared" si="0"/>
        <v/>
      </c>
    </row>
    <row r="45" spans="1:33" ht="15" customHeight="1" outlineLevel="1" x14ac:dyDescent="0.3">
      <c r="A45" s="24" t="s">
        <v>342</v>
      </c>
      <c r="B45" s="2" t="s">
        <v>32</v>
      </c>
      <c r="C45" s="31" t="s">
        <v>36</v>
      </c>
      <c r="D45" s="31" t="s">
        <v>37</v>
      </c>
      <c r="E45" s="121">
        <v>43970</v>
      </c>
      <c r="F45" s="124">
        <v>44147</v>
      </c>
      <c r="G45" s="123">
        <v>45994</v>
      </c>
      <c r="H45" s="123">
        <v>46025</v>
      </c>
      <c r="I45" s="81"/>
      <c r="J45" s="31">
        <v>120200220</v>
      </c>
      <c r="K45" s="3" t="s">
        <v>406</v>
      </c>
      <c r="L45" s="10" t="s">
        <v>15</v>
      </c>
      <c r="M45" s="170">
        <v>60</v>
      </c>
      <c r="N45">
        <v>60</v>
      </c>
      <c r="O45">
        <v>0</v>
      </c>
      <c r="P45">
        <v>60</v>
      </c>
      <c r="Q45" s="172">
        <v>60</v>
      </c>
      <c r="R45" s="9">
        <v>60</v>
      </c>
      <c r="S45" s="9">
        <v>0</v>
      </c>
      <c r="T45" s="9">
        <v>60</v>
      </c>
      <c r="U45" s="172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G45" t="str">
        <f t="shared" si="0"/>
        <v/>
      </c>
    </row>
    <row r="46" spans="1:33" ht="15" customHeight="1" outlineLevel="1" x14ac:dyDescent="0.3">
      <c r="A46" s="24" t="s">
        <v>342</v>
      </c>
      <c r="B46" s="24" t="s">
        <v>32</v>
      </c>
      <c r="C46" s="71">
        <v>637</v>
      </c>
      <c r="D46" s="31" t="s">
        <v>33</v>
      </c>
      <c r="E46" s="121">
        <v>44068</v>
      </c>
      <c r="F46" s="124">
        <v>44182</v>
      </c>
      <c r="G46" s="123">
        <v>46029</v>
      </c>
      <c r="H46" s="123">
        <v>46060</v>
      </c>
      <c r="I46" s="81"/>
      <c r="J46" s="31">
        <v>120210010</v>
      </c>
      <c r="K46" s="3" t="s">
        <v>430</v>
      </c>
      <c r="L46" s="10" t="s">
        <v>15</v>
      </c>
      <c r="M46" s="170">
        <v>49</v>
      </c>
      <c r="N46">
        <v>49</v>
      </c>
      <c r="O46">
        <v>0</v>
      </c>
      <c r="P46">
        <v>49</v>
      </c>
      <c r="Q46" s="172">
        <v>70</v>
      </c>
      <c r="R46" s="9">
        <v>70</v>
      </c>
      <c r="S46" s="9">
        <v>0</v>
      </c>
      <c r="T46" s="9">
        <v>70</v>
      </c>
      <c r="U46" s="172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G46" t="str">
        <f t="shared" si="0"/>
        <v/>
      </c>
    </row>
    <row r="47" spans="1:33" ht="15" customHeight="1" outlineLevel="1" x14ac:dyDescent="0.3">
      <c r="A47" s="24" t="s">
        <v>342</v>
      </c>
      <c r="B47" s="2" t="s">
        <v>32</v>
      </c>
      <c r="C47" s="31" t="s">
        <v>34</v>
      </c>
      <c r="D47" s="31" t="s">
        <v>35</v>
      </c>
      <c r="E47" s="121">
        <v>44193</v>
      </c>
      <c r="F47" s="124">
        <v>44952</v>
      </c>
      <c r="G47" s="123">
        <v>46820</v>
      </c>
      <c r="H47" s="123">
        <v>46089</v>
      </c>
      <c r="I47" s="81"/>
      <c r="J47" s="71">
        <v>120210140</v>
      </c>
      <c r="K47" s="24" t="s">
        <v>533</v>
      </c>
      <c r="L47" s="10" t="s">
        <v>31</v>
      </c>
      <c r="M47" s="170">
        <v>0</v>
      </c>
      <c r="N47">
        <v>0</v>
      </c>
      <c r="O47">
        <v>0</v>
      </c>
      <c r="P47">
        <v>0</v>
      </c>
      <c r="Q47" s="177">
        <v>350</v>
      </c>
      <c r="R47" s="23">
        <v>350</v>
      </c>
      <c r="S47" s="23">
        <v>0</v>
      </c>
      <c r="T47" s="23">
        <v>350</v>
      </c>
      <c r="U47" s="177">
        <v>15000</v>
      </c>
      <c r="V47" s="23">
        <v>10725</v>
      </c>
      <c r="W47" s="23">
        <v>0</v>
      </c>
      <c r="X47" s="23">
        <v>0</v>
      </c>
      <c r="Y47" s="23">
        <v>27</v>
      </c>
      <c r="Z47" s="23">
        <v>10725</v>
      </c>
      <c r="AA47" s="23">
        <v>0</v>
      </c>
      <c r="AB47" s="23">
        <v>0</v>
      </c>
      <c r="AC47" s="23">
        <v>0</v>
      </c>
      <c r="AD47" s="23">
        <v>0</v>
      </c>
      <c r="AG47" t="str">
        <f t="shared" si="0"/>
        <v/>
      </c>
    </row>
    <row r="48" spans="1:33" ht="15" customHeight="1" outlineLevel="1" x14ac:dyDescent="0.3">
      <c r="A48" s="24" t="s">
        <v>342</v>
      </c>
      <c r="B48" s="2" t="s">
        <v>32</v>
      </c>
      <c r="C48" s="31" t="s">
        <v>34</v>
      </c>
      <c r="D48" s="31" t="s">
        <v>35</v>
      </c>
      <c r="E48" s="121">
        <v>44672</v>
      </c>
      <c r="F48" s="124">
        <v>44910</v>
      </c>
      <c r="G48" s="123">
        <v>46788</v>
      </c>
      <c r="H48" s="123">
        <v>46058</v>
      </c>
      <c r="I48" s="81"/>
      <c r="J48" s="31">
        <v>120220100</v>
      </c>
      <c r="K48" s="83" t="s">
        <v>509</v>
      </c>
      <c r="L48" s="10" t="s">
        <v>15</v>
      </c>
      <c r="M48" s="170">
        <v>372</v>
      </c>
      <c r="N48">
        <v>285</v>
      </c>
      <c r="O48">
        <v>0</v>
      </c>
      <c r="P48">
        <v>285</v>
      </c>
      <c r="Q48" s="162">
        <v>372</v>
      </c>
      <c r="R48" s="26">
        <v>285</v>
      </c>
      <c r="S48" s="26">
        <v>0</v>
      </c>
      <c r="T48" s="26">
        <v>285</v>
      </c>
      <c r="U48" s="180">
        <v>0</v>
      </c>
      <c r="V48" s="84">
        <v>0</v>
      </c>
      <c r="W48" s="84">
        <v>0</v>
      </c>
      <c r="X48" s="84">
        <v>0</v>
      </c>
      <c r="Y48" s="84">
        <v>0</v>
      </c>
      <c r="Z48" s="84">
        <v>0</v>
      </c>
      <c r="AA48" s="26">
        <v>0</v>
      </c>
      <c r="AB48" s="26">
        <v>0</v>
      </c>
      <c r="AC48" s="26">
        <v>0</v>
      </c>
      <c r="AD48" s="26">
        <v>0</v>
      </c>
      <c r="AG48" t="str">
        <f t="shared" si="0"/>
        <v/>
      </c>
    </row>
    <row r="49" spans="1:33" s="35" customFormat="1" ht="15" customHeight="1" outlineLevel="1" x14ac:dyDescent="0.3">
      <c r="A49" s="24" t="s">
        <v>342</v>
      </c>
      <c r="B49" s="24" t="s">
        <v>32</v>
      </c>
      <c r="C49" s="71">
        <v>637</v>
      </c>
      <c r="D49" s="31" t="s">
        <v>33</v>
      </c>
      <c r="E49" s="121">
        <v>45190</v>
      </c>
      <c r="F49" s="124">
        <v>45358</v>
      </c>
      <c r="G49" s="123">
        <v>47235</v>
      </c>
      <c r="H49" s="123">
        <v>46504</v>
      </c>
      <c r="I49" s="80"/>
      <c r="J49" s="71">
        <v>120230020</v>
      </c>
      <c r="K49" s="24" t="s">
        <v>631</v>
      </c>
      <c r="L49" s="10" t="s">
        <v>31</v>
      </c>
      <c r="M49" s="170">
        <v>330</v>
      </c>
      <c r="N49">
        <v>330</v>
      </c>
      <c r="O49">
        <v>0</v>
      </c>
      <c r="P49">
        <v>330</v>
      </c>
      <c r="Q49" s="177">
        <v>330</v>
      </c>
      <c r="R49" s="23">
        <v>330</v>
      </c>
      <c r="S49" s="23">
        <v>0</v>
      </c>
      <c r="T49" s="23">
        <v>330</v>
      </c>
      <c r="U49" s="177">
        <v>11487</v>
      </c>
      <c r="V49" s="23">
        <v>9327</v>
      </c>
      <c r="W49" s="23">
        <v>0</v>
      </c>
      <c r="X49" s="23">
        <v>0</v>
      </c>
      <c r="Y49" s="23">
        <v>23</v>
      </c>
      <c r="Z49" s="23">
        <v>9327</v>
      </c>
      <c r="AA49" s="23">
        <v>0</v>
      </c>
      <c r="AB49" s="23">
        <v>0</v>
      </c>
      <c r="AC49" s="23">
        <v>0</v>
      </c>
      <c r="AD49" s="23">
        <v>0</v>
      </c>
      <c r="AG49" t="str">
        <f t="shared" si="0"/>
        <v/>
      </c>
    </row>
    <row r="50" spans="1:33" s="35" customFormat="1" ht="15" customHeight="1" outlineLevel="1" x14ac:dyDescent="0.3">
      <c r="A50" s="24" t="s">
        <v>342</v>
      </c>
      <c r="B50" s="2" t="s">
        <v>32</v>
      </c>
      <c r="C50" s="31" t="s">
        <v>34</v>
      </c>
      <c r="D50" s="31" t="s">
        <v>35</v>
      </c>
      <c r="E50" s="121">
        <v>45413</v>
      </c>
      <c r="F50" s="124">
        <v>45547</v>
      </c>
      <c r="G50" s="123">
        <v>47433</v>
      </c>
      <c r="H50" s="123">
        <v>46702</v>
      </c>
      <c r="I50" s="80"/>
      <c r="J50" s="31">
        <v>120240110</v>
      </c>
      <c r="K50" s="3" t="s">
        <v>678</v>
      </c>
      <c r="L50" s="10" t="s">
        <v>31</v>
      </c>
      <c r="M50" s="170">
        <v>53</v>
      </c>
      <c r="N50">
        <v>53</v>
      </c>
      <c r="O50">
        <v>0</v>
      </c>
      <c r="P50">
        <v>53</v>
      </c>
      <c r="Q50" s="172">
        <v>53</v>
      </c>
      <c r="R50" s="9">
        <v>53</v>
      </c>
      <c r="S50" s="9">
        <v>0</v>
      </c>
      <c r="T50" s="9">
        <v>53</v>
      </c>
      <c r="U50" s="172">
        <v>5469</v>
      </c>
      <c r="V50" s="9">
        <v>5469</v>
      </c>
      <c r="W50" s="9">
        <v>0</v>
      </c>
      <c r="X50" s="9">
        <v>0</v>
      </c>
      <c r="Y50" s="9">
        <v>13</v>
      </c>
      <c r="Z50" s="9">
        <v>5469</v>
      </c>
      <c r="AA50" s="9">
        <v>0</v>
      </c>
      <c r="AB50" s="9">
        <v>0</v>
      </c>
      <c r="AC50" s="9">
        <v>0</v>
      </c>
      <c r="AD50" s="9">
        <v>0</v>
      </c>
      <c r="AG50" t="str">
        <f t="shared" si="0"/>
        <v/>
      </c>
    </row>
    <row r="51" spans="1:33" ht="15" customHeight="1" outlineLevel="1" x14ac:dyDescent="0.3">
      <c r="A51" s="24" t="s">
        <v>342</v>
      </c>
      <c r="B51" s="2" t="s">
        <v>32</v>
      </c>
      <c r="C51" s="31" t="s">
        <v>34</v>
      </c>
      <c r="D51" s="31" t="s">
        <v>35</v>
      </c>
      <c r="E51" s="121">
        <v>44488</v>
      </c>
      <c r="F51" s="124">
        <v>44609</v>
      </c>
      <c r="G51" s="123">
        <v>46449</v>
      </c>
      <c r="H51" s="123" t="s">
        <v>14</v>
      </c>
      <c r="I51" s="81"/>
      <c r="J51" s="31">
        <v>820220060</v>
      </c>
      <c r="K51" s="3" t="s">
        <v>481</v>
      </c>
      <c r="L51" s="10" t="s">
        <v>15</v>
      </c>
      <c r="M51" s="170">
        <v>102</v>
      </c>
      <c r="N51">
        <v>102</v>
      </c>
      <c r="O51">
        <v>0</v>
      </c>
      <c r="P51">
        <v>102</v>
      </c>
      <c r="Q51" s="172">
        <v>102</v>
      </c>
      <c r="R51" s="9">
        <v>102</v>
      </c>
      <c r="S51" s="9">
        <v>0</v>
      </c>
      <c r="T51" s="9">
        <v>102</v>
      </c>
      <c r="U51" s="172">
        <v>4351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G51" t="str">
        <f t="shared" si="0"/>
        <v/>
      </c>
    </row>
    <row r="52" spans="1:33" s="35" customFormat="1" outlineLevel="1" x14ac:dyDescent="0.3">
      <c r="A52" s="24" t="s">
        <v>342</v>
      </c>
      <c r="B52" s="2" t="s">
        <v>32</v>
      </c>
      <c r="C52" s="31" t="s">
        <v>36</v>
      </c>
      <c r="D52" s="31" t="s">
        <v>37</v>
      </c>
      <c r="E52" s="141">
        <v>45512</v>
      </c>
      <c r="F52" s="121">
        <v>45673</v>
      </c>
      <c r="G52" s="124">
        <v>11031</v>
      </c>
      <c r="H52" s="123">
        <v>46826</v>
      </c>
      <c r="I52" s="81"/>
      <c r="J52" s="31">
        <v>120240070</v>
      </c>
      <c r="K52" s="3" t="s">
        <v>715</v>
      </c>
      <c r="L52" s="10" t="s">
        <v>31</v>
      </c>
      <c r="M52" s="170">
        <v>270</v>
      </c>
      <c r="N52">
        <v>270</v>
      </c>
      <c r="O52">
        <v>0</v>
      </c>
      <c r="P52">
        <v>270</v>
      </c>
      <c r="Q52" s="172">
        <v>270</v>
      </c>
      <c r="R52" s="9">
        <v>270</v>
      </c>
      <c r="S52" s="9">
        <v>0</v>
      </c>
      <c r="T52" s="9">
        <v>270</v>
      </c>
      <c r="U52" s="172">
        <v>6000</v>
      </c>
      <c r="V52" s="9">
        <v>6000</v>
      </c>
      <c r="W52" s="9">
        <v>0</v>
      </c>
      <c r="X52" s="9">
        <v>0</v>
      </c>
      <c r="Y52" s="9">
        <v>15</v>
      </c>
      <c r="Z52" s="9">
        <v>6000</v>
      </c>
      <c r="AA52" s="9">
        <v>0</v>
      </c>
      <c r="AB52" s="9">
        <v>0</v>
      </c>
      <c r="AC52" s="9">
        <v>0</v>
      </c>
      <c r="AD52" s="9">
        <v>0</v>
      </c>
      <c r="AG52" t="str">
        <f t="shared" si="0"/>
        <v/>
      </c>
    </row>
    <row r="53" spans="1:33" s="35" customFormat="1" outlineLevel="1" x14ac:dyDescent="0.3">
      <c r="A53" s="24" t="s">
        <v>342</v>
      </c>
      <c r="B53" s="2" t="s">
        <v>32</v>
      </c>
      <c r="C53" s="83">
        <v>663</v>
      </c>
      <c r="D53" s="31" t="s">
        <v>35</v>
      </c>
      <c r="E53" s="141">
        <v>45567</v>
      </c>
      <c r="F53" s="121">
        <v>45743</v>
      </c>
      <c r="G53" s="124">
        <v>11108</v>
      </c>
      <c r="H53" s="123">
        <v>46903</v>
      </c>
      <c r="I53" s="81"/>
      <c r="J53" s="31">
        <v>120250040</v>
      </c>
      <c r="K53" s="3" t="s">
        <v>716</v>
      </c>
      <c r="L53" s="10" t="s">
        <v>15</v>
      </c>
      <c r="M53" s="170">
        <v>227</v>
      </c>
      <c r="N53">
        <v>227</v>
      </c>
      <c r="O53">
        <v>0</v>
      </c>
      <c r="P53">
        <v>227</v>
      </c>
      <c r="Q53" s="172">
        <v>235</v>
      </c>
      <c r="R53" s="9">
        <v>235</v>
      </c>
      <c r="S53" s="9">
        <v>0</v>
      </c>
      <c r="T53" s="9">
        <v>235</v>
      </c>
      <c r="U53" s="172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G53" t="str">
        <f t="shared" si="0"/>
        <v/>
      </c>
    </row>
    <row r="54" spans="1:33" ht="15" customHeight="1" x14ac:dyDescent="0.3">
      <c r="A54" s="7"/>
      <c r="B54" s="7"/>
      <c r="C54" s="31"/>
      <c r="D54" s="31"/>
      <c r="E54" s="125"/>
      <c r="F54" s="125"/>
      <c r="G54" s="121"/>
      <c r="H54" s="121"/>
      <c r="I54" s="27"/>
      <c r="J54" s="34"/>
      <c r="K54" s="11" t="s">
        <v>342</v>
      </c>
      <c r="L54" s="13">
        <f>COUNTA(L37:L53)</f>
        <v>17</v>
      </c>
      <c r="M54" s="171">
        <f t="shared" ref="M54:P54" si="7">SUM(M37:M53)</f>
        <v>2303</v>
      </c>
      <c r="N54" s="12">
        <f t="shared" si="7"/>
        <v>2216</v>
      </c>
      <c r="O54" s="12">
        <f t="shared" si="7"/>
        <v>0</v>
      </c>
      <c r="P54" s="12">
        <f t="shared" si="7"/>
        <v>2216</v>
      </c>
      <c r="Q54" s="171">
        <f t="shared" ref="Q54:AD54" si="8">SUM(Q37:Q53)</f>
        <v>4944</v>
      </c>
      <c r="R54" s="12">
        <f t="shared" si="8"/>
        <v>4404</v>
      </c>
      <c r="S54" s="12">
        <f t="shared" si="8"/>
        <v>0</v>
      </c>
      <c r="T54" s="12">
        <f t="shared" si="8"/>
        <v>4404</v>
      </c>
      <c r="U54" s="171">
        <f t="shared" si="8"/>
        <v>1254468</v>
      </c>
      <c r="V54" s="12">
        <f t="shared" si="8"/>
        <v>246625</v>
      </c>
      <c r="W54" s="12">
        <f t="shared" si="8"/>
        <v>778</v>
      </c>
      <c r="X54" s="12">
        <f t="shared" si="8"/>
        <v>175000</v>
      </c>
      <c r="Y54" s="12">
        <f t="shared" si="8"/>
        <v>163</v>
      </c>
      <c r="Z54" s="12">
        <f t="shared" si="8"/>
        <v>65243</v>
      </c>
      <c r="AA54" s="12">
        <f t="shared" si="8"/>
        <v>0</v>
      </c>
      <c r="AB54" s="12">
        <f t="shared" si="8"/>
        <v>0</v>
      </c>
      <c r="AC54" s="12">
        <f t="shared" si="8"/>
        <v>18</v>
      </c>
      <c r="AD54" s="12">
        <f t="shared" si="8"/>
        <v>6382</v>
      </c>
      <c r="AG54" t="str">
        <f t="shared" si="0"/>
        <v/>
      </c>
    </row>
    <row r="55" spans="1:33" ht="15" customHeight="1" x14ac:dyDescent="0.3">
      <c r="A55" s="72"/>
      <c r="B55" s="72"/>
      <c r="C55" s="73"/>
      <c r="D55" s="73"/>
      <c r="E55" s="126"/>
      <c r="F55" s="126"/>
      <c r="G55" s="126"/>
      <c r="H55" s="126"/>
      <c r="I55" s="74"/>
      <c r="J55" s="75"/>
      <c r="K55" s="76"/>
      <c r="L55" s="85"/>
      <c r="M55" s="165"/>
      <c r="N55" s="85"/>
      <c r="O55" s="85"/>
      <c r="P55" s="85"/>
      <c r="Q55" s="175"/>
      <c r="R55" s="77"/>
      <c r="S55" s="77"/>
      <c r="T55" s="77"/>
      <c r="U55" s="175"/>
      <c r="V55" s="77"/>
      <c r="W55" s="77"/>
      <c r="X55" s="77"/>
      <c r="Y55" s="77"/>
      <c r="Z55" s="77"/>
      <c r="AA55" s="77"/>
      <c r="AB55" s="77"/>
      <c r="AC55" s="77"/>
      <c r="AD55" s="113"/>
      <c r="AG55" t="str">
        <f t="shared" si="0"/>
        <v/>
      </c>
    </row>
    <row r="56" spans="1:33" ht="15" customHeight="1" outlineLevel="1" x14ac:dyDescent="0.3">
      <c r="A56" s="7"/>
      <c r="B56" s="7"/>
      <c r="C56" s="31"/>
      <c r="D56" s="31"/>
      <c r="E56" s="125"/>
      <c r="F56" s="125"/>
      <c r="G56" s="121"/>
      <c r="H56" s="121"/>
      <c r="I56" s="27"/>
      <c r="J56" s="68" t="s">
        <v>11</v>
      </c>
      <c r="K56" s="8" t="s">
        <v>12</v>
      </c>
      <c r="L56" s="14"/>
      <c r="M56" s="161"/>
      <c r="N56" s="14"/>
      <c r="O56" s="14"/>
      <c r="P56" s="14"/>
      <c r="Q56" s="172"/>
      <c r="R56" s="9"/>
      <c r="S56" s="9"/>
      <c r="T56" s="9"/>
      <c r="U56" s="172"/>
      <c r="V56" s="9"/>
      <c r="W56" s="9"/>
      <c r="X56" s="9"/>
      <c r="Y56" s="9"/>
      <c r="Z56" s="9"/>
      <c r="AA56" s="9"/>
      <c r="AB56" s="9"/>
      <c r="AC56" s="9"/>
      <c r="AD56" s="113"/>
      <c r="AG56" t="str">
        <f t="shared" si="0"/>
        <v/>
      </c>
    </row>
    <row r="57" spans="1:33" ht="15" customHeight="1" outlineLevel="1" x14ac:dyDescent="0.3">
      <c r="A57" s="24" t="s">
        <v>44</v>
      </c>
      <c r="B57" s="24" t="s">
        <v>283</v>
      </c>
      <c r="C57" s="31" t="s">
        <v>599</v>
      </c>
      <c r="D57" s="31" t="s">
        <v>600</v>
      </c>
      <c r="E57" s="121">
        <v>44727</v>
      </c>
      <c r="F57" s="124">
        <v>45267</v>
      </c>
      <c r="G57" s="123">
        <v>47145</v>
      </c>
      <c r="H57" s="123">
        <v>46414</v>
      </c>
      <c r="I57" s="80"/>
      <c r="J57" s="31" t="s">
        <v>597</v>
      </c>
      <c r="K57" s="3" t="s">
        <v>598</v>
      </c>
      <c r="L57" s="10" t="s">
        <v>31</v>
      </c>
      <c r="M57" s="170">
        <v>2</v>
      </c>
      <c r="N57">
        <v>0</v>
      </c>
      <c r="O57">
        <v>0</v>
      </c>
      <c r="P57">
        <v>0</v>
      </c>
      <c r="Q57" s="172">
        <v>2</v>
      </c>
      <c r="R57" s="9">
        <v>0</v>
      </c>
      <c r="S57" s="9">
        <v>0</v>
      </c>
      <c r="T57" s="9">
        <v>0</v>
      </c>
      <c r="U57" s="172">
        <v>66667</v>
      </c>
      <c r="V57" s="9">
        <v>66667</v>
      </c>
      <c r="W57" s="9">
        <v>0</v>
      </c>
      <c r="X57" s="9">
        <v>0</v>
      </c>
      <c r="Y57" s="9">
        <v>0</v>
      </c>
      <c r="Z57" s="9">
        <v>0</v>
      </c>
      <c r="AA57" s="9">
        <v>117</v>
      </c>
      <c r="AB57" s="9">
        <v>66667</v>
      </c>
      <c r="AC57" s="9">
        <v>0</v>
      </c>
      <c r="AD57" s="9">
        <v>0</v>
      </c>
      <c r="AG57" t="str">
        <f t="shared" si="0"/>
        <v/>
      </c>
    </row>
    <row r="58" spans="1:33" ht="15" customHeight="1" x14ac:dyDescent="0.3">
      <c r="A58" s="7"/>
      <c r="B58" s="7"/>
      <c r="C58" s="31"/>
      <c r="D58" s="31"/>
      <c r="E58" s="125"/>
      <c r="F58" s="125"/>
      <c r="G58" s="121"/>
      <c r="H58" s="121"/>
      <c r="I58" s="27"/>
      <c r="J58" s="34"/>
      <c r="K58" s="11" t="s">
        <v>44</v>
      </c>
      <c r="L58" s="13">
        <f>COUNTA(L57:L57)</f>
        <v>1</v>
      </c>
      <c r="M58" s="171">
        <f t="shared" ref="M58:P58" si="9">SUM(M57:M57)</f>
        <v>2</v>
      </c>
      <c r="N58" s="12">
        <f t="shared" si="9"/>
        <v>0</v>
      </c>
      <c r="O58" s="12">
        <f t="shared" si="9"/>
        <v>0</v>
      </c>
      <c r="P58" s="12">
        <f t="shared" si="9"/>
        <v>0</v>
      </c>
      <c r="Q58" s="171">
        <f t="shared" ref="Q58:AD58" si="10">SUM(Q57:Q57)</f>
        <v>2</v>
      </c>
      <c r="R58" s="12">
        <f t="shared" si="10"/>
        <v>0</v>
      </c>
      <c r="S58" s="12">
        <f t="shared" si="10"/>
        <v>0</v>
      </c>
      <c r="T58" s="12">
        <f t="shared" si="10"/>
        <v>0</v>
      </c>
      <c r="U58" s="171">
        <f t="shared" si="10"/>
        <v>66667</v>
      </c>
      <c r="V58" s="12">
        <f t="shared" si="10"/>
        <v>66667</v>
      </c>
      <c r="W58" s="12">
        <f t="shared" si="10"/>
        <v>0</v>
      </c>
      <c r="X58" s="12">
        <f t="shared" si="10"/>
        <v>0</v>
      </c>
      <c r="Y58" s="12">
        <f t="shared" si="10"/>
        <v>0</v>
      </c>
      <c r="Z58" s="12">
        <f t="shared" si="10"/>
        <v>0</v>
      </c>
      <c r="AA58" s="12">
        <f t="shared" si="10"/>
        <v>117</v>
      </c>
      <c r="AB58" s="12">
        <f t="shared" si="10"/>
        <v>66667</v>
      </c>
      <c r="AC58" s="12">
        <f t="shared" si="10"/>
        <v>0</v>
      </c>
      <c r="AD58" s="12">
        <f t="shared" si="10"/>
        <v>0</v>
      </c>
      <c r="AG58" t="str">
        <f t="shared" si="0"/>
        <v/>
      </c>
    </row>
    <row r="59" spans="1:33" ht="15" customHeight="1" x14ac:dyDescent="0.3">
      <c r="A59" s="7"/>
      <c r="B59" s="7"/>
      <c r="C59" s="31"/>
      <c r="D59" s="31"/>
      <c r="E59" s="125"/>
      <c r="F59" s="125"/>
      <c r="G59" s="121"/>
      <c r="H59" s="121"/>
      <c r="I59" s="27"/>
      <c r="J59" s="34"/>
      <c r="K59" s="11"/>
      <c r="L59" s="13"/>
      <c r="M59" s="163"/>
      <c r="N59" s="13"/>
      <c r="O59" s="13"/>
      <c r="P59" s="13"/>
      <c r="Q59" s="171"/>
      <c r="R59" s="12"/>
      <c r="S59" s="12"/>
      <c r="T59" s="12"/>
      <c r="U59" s="171"/>
      <c r="V59" s="12"/>
      <c r="W59" s="12"/>
      <c r="X59" s="12"/>
      <c r="Y59" s="12"/>
      <c r="Z59" s="12"/>
      <c r="AA59" s="12"/>
      <c r="AB59" s="12"/>
      <c r="AC59" s="12"/>
      <c r="AD59" s="12"/>
      <c r="AG59" t="str">
        <f t="shared" si="0"/>
        <v/>
      </c>
    </row>
    <row r="60" spans="1:33" ht="15" customHeight="1" outlineLevel="1" x14ac:dyDescent="0.3">
      <c r="A60" s="7"/>
      <c r="B60" s="7"/>
      <c r="C60" s="31"/>
      <c r="D60" s="31"/>
      <c r="E60" s="125"/>
      <c r="F60" s="125"/>
      <c r="G60" s="121"/>
      <c r="H60" s="121"/>
      <c r="I60" s="27"/>
      <c r="J60" s="68" t="s">
        <v>11</v>
      </c>
      <c r="K60" s="8" t="s">
        <v>12</v>
      </c>
      <c r="L60" s="13"/>
      <c r="M60" s="163"/>
      <c r="N60" s="13"/>
      <c r="O60" s="13"/>
      <c r="P60" s="13"/>
      <c r="Q60" s="171"/>
      <c r="R60" s="12"/>
      <c r="S60" s="12"/>
      <c r="T60" s="12"/>
      <c r="U60" s="171"/>
      <c r="V60" s="12"/>
      <c r="W60" s="12"/>
      <c r="X60" s="12"/>
      <c r="Y60" s="12"/>
      <c r="Z60" s="12"/>
      <c r="AA60" s="12"/>
      <c r="AB60" s="12"/>
      <c r="AC60" s="12"/>
      <c r="AD60" s="12"/>
      <c r="AG60" t="str">
        <f t="shared" si="0"/>
        <v/>
      </c>
    </row>
    <row r="61" spans="1:33" outlineLevel="1" x14ac:dyDescent="0.3">
      <c r="A61" s="11" t="s">
        <v>331</v>
      </c>
      <c r="B61" s="69" t="s">
        <v>717</v>
      </c>
      <c r="C61" s="31" t="s">
        <v>87</v>
      </c>
      <c r="D61" s="31" t="s">
        <v>88</v>
      </c>
      <c r="E61" s="124">
        <v>45412</v>
      </c>
      <c r="F61" s="124">
        <v>45666</v>
      </c>
      <c r="G61" s="123">
        <v>11017</v>
      </c>
      <c r="H61" s="123">
        <v>46811</v>
      </c>
      <c r="I61" s="80"/>
      <c r="J61" s="71">
        <v>120240160</v>
      </c>
      <c r="K61" s="3" t="s">
        <v>718</v>
      </c>
      <c r="L61" s="10" t="s">
        <v>27</v>
      </c>
      <c r="M61" s="170">
        <v>0</v>
      </c>
      <c r="N61">
        <v>0</v>
      </c>
      <c r="O61">
        <v>0</v>
      </c>
      <c r="P61">
        <v>0</v>
      </c>
      <c r="Q61" s="172">
        <v>0</v>
      </c>
      <c r="R61" s="9">
        <v>0</v>
      </c>
      <c r="S61" s="9">
        <v>0</v>
      </c>
      <c r="T61" s="9">
        <v>0</v>
      </c>
      <c r="U61" s="172">
        <v>5919</v>
      </c>
      <c r="V61" s="9">
        <v>5919</v>
      </c>
      <c r="W61" s="9">
        <v>0</v>
      </c>
      <c r="X61" s="9">
        <v>0</v>
      </c>
      <c r="Y61" s="9">
        <v>15</v>
      </c>
      <c r="Z61" s="9">
        <v>5919</v>
      </c>
      <c r="AA61" s="9">
        <v>0</v>
      </c>
      <c r="AB61" s="9">
        <v>0</v>
      </c>
      <c r="AC61" s="9">
        <v>0</v>
      </c>
      <c r="AD61" s="9">
        <v>0</v>
      </c>
      <c r="AG61" t="str">
        <f t="shared" si="0"/>
        <v/>
      </c>
    </row>
    <row r="62" spans="1:33" ht="15" customHeight="1" x14ac:dyDescent="0.3">
      <c r="A62" s="7"/>
      <c r="B62" s="7"/>
      <c r="C62" s="31"/>
      <c r="D62" s="31"/>
      <c r="E62" s="125"/>
      <c r="F62" s="125"/>
      <c r="G62" s="121"/>
      <c r="H62" s="121"/>
      <c r="I62" s="27"/>
      <c r="J62" s="34"/>
      <c r="K62" s="11" t="s">
        <v>331</v>
      </c>
      <c r="L62" s="13">
        <f>COUNTA(L61:L61)</f>
        <v>1</v>
      </c>
      <c r="M62" s="171">
        <f t="shared" ref="M62:P62" si="11">SUM(M61:M61)</f>
        <v>0</v>
      </c>
      <c r="N62" s="12">
        <f t="shared" si="11"/>
        <v>0</v>
      </c>
      <c r="O62" s="12">
        <f t="shared" si="11"/>
        <v>0</v>
      </c>
      <c r="P62" s="12">
        <f t="shared" si="11"/>
        <v>0</v>
      </c>
      <c r="Q62" s="171">
        <f t="shared" ref="Q62:AD62" si="12">SUM(Q61:Q61)</f>
        <v>0</v>
      </c>
      <c r="R62" s="12">
        <f t="shared" si="12"/>
        <v>0</v>
      </c>
      <c r="S62" s="12">
        <f t="shared" si="12"/>
        <v>0</v>
      </c>
      <c r="T62" s="12">
        <f t="shared" si="12"/>
        <v>0</v>
      </c>
      <c r="U62" s="171">
        <f t="shared" si="12"/>
        <v>5919</v>
      </c>
      <c r="V62" s="12">
        <f t="shared" si="12"/>
        <v>5919</v>
      </c>
      <c r="W62" s="12">
        <f t="shared" si="12"/>
        <v>0</v>
      </c>
      <c r="X62" s="12">
        <f t="shared" si="12"/>
        <v>0</v>
      </c>
      <c r="Y62" s="12">
        <f t="shared" si="12"/>
        <v>15</v>
      </c>
      <c r="Z62" s="12">
        <f t="shared" si="12"/>
        <v>5919</v>
      </c>
      <c r="AA62" s="12">
        <f t="shared" si="12"/>
        <v>0</v>
      </c>
      <c r="AB62" s="12">
        <f t="shared" si="12"/>
        <v>0</v>
      </c>
      <c r="AC62" s="12">
        <f t="shared" si="12"/>
        <v>0</v>
      </c>
      <c r="AD62" s="12">
        <f t="shared" si="12"/>
        <v>0</v>
      </c>
      <c r="AG62" t="str">
        <f t="shared" si="0"/>
        <v/>
      </c>
    </row>
    <row r="63" spans="1:33" ht="15" customHeight="1" x14ac:dyDescent="0.3">
      <c r="A63" s="7"/>
      <c r="B63" s="7"/>
      <c r="C63" s="31"/>
      <c r="D63" s="31"/>
      <c r="E63" s="125"/>
      <c r="F63" s="125"/>
      <c r="G63" s="121"/>
      <c r="H63" s="121"/>
      <c r="I63" s="27"/>
      <c r="J63" s="92"/>
      <c r="K63" s="35"/>
      <c r="L63" s="35"/>
      <c r="M63" s="166"/>
      <c r="N63" s="35"/>
      <c r="O63" s="35"/>
      <c r="P63" s="35"/>
      <c r="Q63" s="178"/>
      <c r="R63" s="113"/>
      <c r="S63" s="113"/>
      <c r="T63" s="113"/>
      <c r="U63" s="178"/>
      <c r="V63" s="113"/>
      <c r="W63" s="113"/>
      <c r="X63" s="113"/>
      <c r="Y63" s="113"/>
      <c r="Z63" s="113"/>
      <c r="AA63" s="113"/>
      <c r="AB63" s="113"/>
      <c r="AC63" s="113"/>
      <c r="AD63" s="113"/>
      <c r="AG63" t="str">
        <f t="shared" si="0"/>
        <v/>
      </c>
    </row>
    <row r="64" spans="1:33" ht="15" customHeight="1" outlineLevel="1" x14ac:dyDescent="0.3">
      <c r="A64" s="7"/>
      <c r="B64" s="7"/>
      <c r="C64" s="31"/>
      <c r="D64" s="31"/>
      <c r="E64" s="125"/>
      <c r="F64" s="125"/>
      <c r="G64" s="121"/>
      <c r="H64" s="121"/>
      <c r="I64" s="27"/>
      <c r="J64" s="68" t="s">
        <v>11</v>
      </c>
      <c r="K64" s="8" t="s">
        <v>12</v>
      </c>
      <c r="L64" s="14"/>
      <c r="M64" s="161"/>
      <c r="N64" s="14"/>
      <c r="O64" s="14"/>
      <c r="P64" s="14"/>
      <c r="Q64" s="172"/>
      <c r="R64" s="9"/>
      <c r="S64" s="9"/>
      <c r="T64" s="9"/>
      <c r="U64" s="172"/>
      <c r="V64" s="9"/>
      <c r="W64" s="9"/>
      <c r="X64" s="9"/>
      <c r="Y64" s="9"/>
      <c r="Z64" s="9"/>
      <c r="AA64" s="9"/>
      <c r="AB64" s="9"/>
      <c r="AC64" s="9"/>
      <c r="AD64" s="113"/>
      <c r="AG64" t="str">
        <f t="shared" si="0"/>
        <v/>
      </c>
    </row>
    <row r="65" spans="1:33" s="35" customFormat="1" ht="15" customHeight="1" outlineLevel="1" x14ac:dyDescent="0.3">
      <c r="A65" s="2" t="s">
        <v>50</v>
      </c>
      <c r="B65" s="2" t="s">
        <v>38</v>
      </c>
      <c r="C65" s="31" t="s">
        <v>354</v>
      </c>
      <c r="D65" s="31" t="s">
        <v>355</v>
      </c>
      <c r="E65" s="121">
        <v>44700</v>
      </c>
      <c r="F65" s="124">
        <v>44994</v>
      </c>
      <c r="G65" s="123">
        <v>11819</v>
      </c>
      <c r="H65" s="123">
        <v>47248</v>
      </c>
      <c r="I65" s="81"/>
      <c r="J65" s="71">
        <v>120220130</v>
      </c>
      <c r="K65" s="19" t="s">
        <v>534</v>
      </c>
      <c r="L65" s="10" t="s">
        <v>15</v>
      </c>
      <c r="M65" s="170">
        <v>147</v>
      </c>
      <c r="N65">
        <v>147</v>
      </c>
      <c r="O65">
        <v>147</v>
      </c>
      <c r="P65">
        <v>0</v>
      </c>
      <c r="Q65" s="172">
        <v>147</v>
      </c>
      <c r="R65" s="9">
        <v>147</v>
      </c>
      <c r="S65" s="9">
        <v>0</v>
      </c>
      <c r="T65" s="9">
        <v>147</v>
      </c>
      <c r="U65" s="172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G65" t="str">
        <f t="shared" si="0"/>
        <v/>
      </c>
    </row>
    <row r="66" spans="1:33" ht="15" customHeight="1" outlineLevel="1" x14ac:dyDescent="0.3">
      <c r="A66" s="2" t="s">
        <v>50</v>
      </c>
      <c r="B66" s="2" t="s">
        <v>38</v>
      </c>
      <c r="C66" s="31" t="s">
        <v>354</v>
      </c>
      <c r="D66" s="31" t="s">
        <v>355</v>
      </c>
      <c r="E66" s="121">
        <v>45211</v>
      </c>
      <c r="F66" s="124">
        <v>45267</v>
      </c>
      <c r="G66" s="123">
        <v>47161</v>
      </c>
      <c r="H66" s="123">
        <v>46430</v>
      </c>
      <c r="I66" s="80"/>
      <c r="J66" s="31">
        <v>120230110</v>
      </c>
      <c r="K66" s="83" t="s">
        <v>601</v>
      </c>
      <c r="L66" s="10" t="s">
        <v>31</v>
      </c>
      <c r="M66" s="170">
        <v>0</v>
      </c>
      <c r="N66">
        <v>0</v>
      </c>
      <c r="O66">
        <v>0</v>
      </c>
      <c r="P66">
        <v>0</v>
      </c>
      <c r="Q66" s="162">
        <v>220</v>
      </c>
      <c r="R66" s="26">
        <v>220</v>
      </c>
      <c r="S66" s="26">
        <v>0</v>
      </c>
      <c r="T66" s="26">
        <v>220</v>
      </c>
      <c r="U66" s="162">
        <v>19000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D66" s="26">
        <v>0</v>
      </c>
      <c r="AG66" t="str">
        <f t="shared" si="0"/>
        <v/>
      </c>
    </row>
    <row r="67" spans="1:33" ht="15" customHeight="1" x14ac:dyDescent="0.3">
      <c r="A67" s="7"/>
      <c r="B67" s="7"/>
      <c r="C67" s="31"/>
      <c r="D67" s="31"/>
      <c r="E67" s="125"/>
      <c r="F67" s="125"/>
      <c r="G67" s="121"/>
      <c r="H67" s="121"/>
      <c r="I67" s="27"/>
      <c r="J67" s="99"/>
      <c r="K67" s="11" t="s">
        <v>50</v>
      </c>
      <c r="L67" s="13">
        <f>COUNTA(L65:L66)</f>
        <v>2</v>
      </c>
      <c r="M67" s="171">
        <f>SUM(M65:M66)</f>
        <v>147</v>
      </c>
      <c r="N67" s="12">
        <f t="shared" ref="N67:P67" si="13">SUM(N65:N66)</f>
        <v>147</v>
      </c>
      <c r="O67" s="12">
        <f t="shared" si="13"/>
        <v>147</v>
      </c>
      <c r="P67" s="12">
        <f t="shared" si="13"/>
        <v>0</v>
      </c>
      <c r="Q67" s="171">
        <f>SUM(Q65:Q66)</f>
        <v>367</v>
      </c>
      <c r="R67" s="12">
        <f t="shared" ref="R67:AD67" si="14">SUM(R65:R66)</f>
        <v>367</v>
      </c>
      <c r="S67" s="12">
        <f t="shared" si="14"/>
        <v>0</v>
      </c>
      <c r="T67" s="12">
        <f t="shared" si="14"/>
        <v>367</v>
      </c>
      <c r="U67" s="171">
        <f t="shared" si="14"/>
        <v>19000</v>
      </c>
      <c r="V67" s="12">
        <f t="shared" si="14"/>
        <v>0</v>
      </c>
      <c r="W67" s="12">
        <f t="shared" si="14"/>
        <v>0</v>
      </c>
      <c r="X67" s="12">
        <f t="shared" si="14"/>
        <v>0</v>
      </c>
      <c r="Y67" s="12">
        <f t="shared" si="14"/>
        <v>0</v>
      </c>
      <c r="Z67" s="12">
        <f t="shared" si="14"/>
        <v>0</v>
      </c>
      <c r="AA67" s="12">
        <f t="shared" si="14"/>
        <v>0</v>
      </c>
      <c r="AB67" s="12">
        <f t="shared" si="14"/>
        <v>0</v>
      </c>
      <c r="AC67" s="12">
        <f t="shared" si="14"/>
        <v>0</v>
      </c>
      <c r="AD67" s="12">
        <f t="shared" si="14"/>
        <v>0</v>
      </c>
      <c r="AG67" t="str">
        <f t="shared" si="0"/>
        <v/>
      </c>
    </row>
    <row r="68" spans="1:33" ht="15" customHeight="1" x14ac:dyDescent="0.3">
      <c r="A68" s="72"/>
      <c r="B68" s="72"/>
      <c r="C68" s="73"/>
      <c r="D68" s="73"/>
      <c r="E68" s="126"/>
      <c r="F68" s="126"/>
      <c r="G68" s="126"/>
      <c r="H68" s="126"/>
      <c r="I68" s="74"/>
      <c r="J68" s="73"/>
      <c r="K68" s="76"/>
      <c r="L68" s="85"/>
      <c r="M68" s="165"/>
      <c r="N68" s="85"/>
      <c r="O68" s="85"/>
      <c r="P68" s="85"/>
      <c r="Q68" s="175"/>
      <c r="R68" s="77"/>
      <c r="S68" s="77"/>
      <c r="T68" s="77"/>
      <c r="U68" s="175"/>
      <c r="V68" s="77"/>
      <c r="W68" s="77"/>
      <c r="X68" s="77"/>
      <c r="Y68" s="77"/>
      <c r="Z68" s="77"/>
      <c r="AA68" s="77"/>
      <c r="AB68" s="77"/>
      <c r="AC68" s="77"/>
      <c r="AD68" s="113"/>
      <c r="AG68" t="str">
        <f t="shared" si="0"/>
        <v/>
      </c>
    </row>
    <row r="69" spans="1:33" ht="15" customHeight="1" outlineLevel="1" x14ac:dyDescent="0.3">
      <c r="A69" s="7"/>
      <c r="B69" s="7"/>
      <c r="C69" s="31"/>
      <c r="D69" s="31"/>
      <c r="E69" s="125"/>
      <c r="F69" s="125"/>
      <c r="G69" s="121"/>
      <c r="H69" s="121"/>
      <c r="I69" s="27"/>
      <c r="J69" s="78" t="s">
        <v>11</v>
      </c>
      <c r="K69" s="8" t="s">
        <v>12</v>
      </c>
      <c r="L69" s="14"/>
      <c r="M69" s="161"/>
      <c r="N69" s="14"/>
      <c r="O69" s="14"/>
      <c r="P69" s="14"/>
      <c r="Q69" s="172"/>
      <c r="R69" s="9"/>
      <c r="S69" s="9"/>
      <c r="T69" s="9"/>
      <c r="U69" s="172"/>
      <c r="V69" s="9"/>
      <c r="W69" s="9"/>
      <c r="X69" s="9"/>
      <c r="Y69" s="9"/>
      <c r="Z69" s="9"/>
      <c r="AA69" s="9"/>
      <c r="AB69" s="9"/>
      <c r="AC69" s="9"/>
      <c r="AD69" s="113"/>
      <c r="AG69" t="str">
        <f t="shared" ref="AG69:AG132" si="15">IF(NOT(SUM(S69:T69))=R69,"Error", "")</f>
        <v/>
      </c>
    </row>
    <row r="70" spans="1:33" ht="15" customHeight="1" outlineLevel="1" x14ac:dyDescent="0.3">
      <c r="A70" s="2" t="s">
        <v>45</v>
      </c>
      <c r="B70" s="2" t="s">
        <v>45</v>
      </c>
      <c r="C70" s="31" t="s">
        <v>51</v>
      </c>
      <c r="D70" s="31" t="s">
        <v>52</v>
      </c>
      <c r="E70" s="121">
        <v>34661</v>
      </c>
      <c r="F70" s="124">
        <v>42453</v>
      </c>
      <c r="G70" s="130">
        <v>47203</v>
      </c>
      <c r="H70" s="130">
        <v>46502</v>
      </c>
      <c r="I70" s="86"/>
      <c r="J70" s="31" t="s">
        <v>632</v>
      </c>
      <c r="K70" s="3" t="s">
        <v>53</v>
      </c>
      <c r="L70" s="10" t="s">
        <v>31</v>
      </c>
      <c r="M70" s="170">
        <v>1295</v>
      </c>
      <c r="N70">
        <v>197</v>
      </c>
      <c r="O70">
        <v>8</v>
      </c>
      <c r="P70">
        <v>189</v>
      </c>
      <c r="Q70" s="172">
        <v>1295</v>
      </c>
      <c r="R70" s="9">
        <v>197</v>
      </c>
      <c r="S70" s="9">
        <v>8</v>
      </c>
      <c r="T70" s="9">
        <v>189</v>
      </c>
      <c r="U70" s="172">
        <v>106920</v>
      </c>
      <c r="V70" s="9">
        <v>106919</v>
      </c>
      <c r="W70" s="9">
        <v>238</v>
      </c>
      <c r="X70" s="9">
        <v>76640</v>
      </c>
      <c r="Y70" s="9">
        <v>76</v>
      </c>
      <c r="Z70" s="9">
        <v>30279</v>
      </c>
      <c r="AA70" s="9">
        <v>0</v>
      </c>
      <c r="AB70" s="9">
        <v>0</v>
      </c>
      <c r="AC70" s="9">
        <v>0</v>
      </c>
      <c r="AD70" s="9">
        <v>0</v>
      </c>
      <c r="AG70" t="str">
        <f t="shared" si="15"/>
        <v/>
      </c>
    </row>
    <row r="71" spans="1:33" s="35" customFormat="1" ht="15" customHeight="1" outlineLevel="1" x14ac:dyDescent="0.3">
      <c r="A71" s="2" t="s">
        <v>45</v>
      </c>
      <c r="B71" s="2" t="s">
        <v>45</v>
      </c>
      <c r="C71" s="31" t="s">
        <v>56</v>
      </c>
      <c r="D71" s="31" t="s">
        <v>57</v>
      </c>
      <c r="E71" s="121">
        <v>41820</v>
      </c>
      <c r="F71" s="124">
        <v>41977</v>
      </c>
      <c r="G71" s="130">
        <v>46332</v>
      </c>
      <c r="H71" s="130">
        <v>11006</v>
      </c>
      <c r="I71" s="86"/>
      <c r="J71" s="31" t="s">
        <v>546</v>
      </c>
      <c r="K71" s="3" t="s">
        <v>58</v>
      </c>
      <c r="L71" s="10" t="s">
        <v>31</v>
      </c>
      <c r="M71" s="170">
        <v>2386</v>
      </c>
      <c r="N71">
        <v>59</v>
      </c>
      <c r="O71">
        <v>59</v>
      </c>
      <c r="P71">
        <v>0</v>
      </c>
      <c r="Q71" s="172">
        <v>2386</v>
      </c>
      <c r="R71" s="9">
        <v>59</v>
      </c>
      <c r="S71" s="9">
        <v>59</v>
      </c>
      <c r="T71" s="9">
        <v>0</v>
      </c>
      <c r="U71" s="172">
        <v>2420000</v>
      </c>
      <c r="V71" s="9">
        <v>1932362</v>
      </c>
      <c r="W71" s="9">
        <v>7436</v>
      </c>
      <c r="X71" s="9">
        <v>1859120</v>
      </c>
      <c r="Y71" s="9">
        <v>184</v>
      </c>
      <c r="Z71" s="9">
        <v>73242</v>
      </c>
      <c r="AA71" s="9">
        <v>0</v>
      </c>
      <c r="AB71" s="9">
        <v>0</v>
      </c>
      <c r="AC71" s="9">
        <v>0</v>
      </c>
      <c r="AD71" s="9">
        <v>0</v>
      </c>
      <c r="AG71" t="str">
        <f t="shared" si="15"/>
        <v/>
      </c>
    </row>
    <row r="72" spans="1:33" ht="15" customHeight="1" outlineLevel="1" x14ac:dyDescent="0.3">
      <c r="A72" s="2" t="s">
        <v>45</v>
      </c>
      <c r="B72" s="2" t="s">
        <v>45</v>
      </c>
      <c r="C72" s="31" t="s">
        <v>47</v>
      </c>
      <c r="D72" s="31" t="s">
        <v>48</v>
      </c>
      <c r="E72" s="121">
        <v>38170</v>
      </c>
      <c r="F72" s="124">
        <v>38442</v>
      </c>
      <c r="G72" s="130">
        <v>47192</v>
      </c>
      <c r="H72" s="130">
        <v>47223</v>
      </c>
      <c r="I72" s="86"/>
      <c r="J72" s="31">
        <v>120050030</v>
      </c>
      <c r="K72" s="3" t="s">
        <v>59</v>
      </c>
      <c r="L72" s="10" t="s">
        <v>15</v>
      </c>
      <c r="M72" s="170">
        <v>253</v>
      </c>
      <c r="N72">
        <v>253</v>
      </c>
      <c r="O72">
        <v>253</v>
      </c>
      <c r="P72">
        <v>0</v>
      </c>
      <c r="Q72" s="172">
        <v>253</v>
      </c>
      <c r="R72" s="9">
        <v>253</v>
      </c>
      <c r="S72" s="9">
        <v>253</v>
      </c>
      <c r="T72" s="9">
        <v>0</v>
      </c>
      <c r="U72" s="172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G72" t="str">
        <f t="shared" si="15"/>
        <v/>
      </c>
    </row>
    <row r="73" spans="1:33" ht="15" customHeight="1" outlineLevel="1" x14ac:dyDescent="0.3">
      <c r="A73" s="2" t="s">
        <v>45</v>
      </c>
      <c r="B73" s="2" t="s">
        <v>45</v>
      </c>
      <c r="C73" s="31" t="s">
        <v>399</v>
      </c>
      <c r="D73" s="31" t="s">
        <v>400</v>
      </c>
      <c r="E73" s="121">
        <v>43769</v>
      </c>
      <c r="F73" s="124">
        <v>43888</v>
      </c>
      <c r="G73" s="123">
        <v>45720</v>
      </c>
      <c r="H73" s="123">
        <v>45751</v>
      </c>
      <c r="I73" s="81"/>
      <c r="J73" s="31">
        <v>120200040</v>
      </c>
      <c r="K73" s="3" t="s">
        <v>398</v>
      </c>
      <c r="L73" s="10" t="s">
        <v>27</v>
      </c>
      <c r="M73" s="170">
        <v>0</v>
      </c>
      <c r="N73">
        <v>0</v>
      </c>
      <c r="O73">
        <v>0</v>
      </c>
      <c r="P73">
        <v>0</v>
      </c>
      <c r="Q73" s="172">
        <v>0</v>
      </c>
      <c r="R73" s="9">
        <v>0</v>
      </c>
      <c r="S73" s="9">
        <v>0</v>
      </c>
      <c r="T73" s="9">
        <v>0</v>
      </c>
      <c r="U73" s="172">
        <v>58500</v>
      </c>
      <c r="V73" s="9">
        <v>58500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5</v>
      </c>
      <c r="AD73" s="9">
        <v>58500</v>
      </c>
      <c r="AG73" t="str">
        <f t="shared" si="15"/>
        <v/>
      </c>
    </row>
    <row r="74" spans="1:33" ht="15" customHeight="1" outlineLevel="1" x14ac:dyDescent="0.3">
      <c r="A74" s="2" t="s">
        <v>45</v>
      </c>
      <c r="B74" s="2" t="s">
        <v>280</v>
      </c>
      <c r="C74" s="31" t="s">
        <v>399</v>
      </c>
      <c r="D74" s="31" t="s">
        <v>400</v>
      </c>
      <c r="E74" s="121">
        <v>45188</v>
      </c>
      <c r="F74" s="124">
        <v>45246</v>
      </c>
      <c r="G74" s="123">
        <v>47145</v>
      </c>
      <c r="H74" s="123">
        <v>46414</v>
      </c>
      <c r="I74" s="80"/>
      <c r="J74" s="31">
        <v>120230120</v>
      </c>
      <c r="K74" s="3" t="s">
        <v>602</v>
      </c>
      <c r="L74" s="10" t="s">
        <v>15</v>
      </c>
      <c r="M74" s="170">
        <v>44</v>
      </c>
      <c r="N74">
        <v>44</v>
      </c>
      <c r="O74">
        <v>44</v>
      </c>
      <c r="P74">
        <v>0</v>
      </c>
      <c r="Q74" s="172">
        <v>44</v>
      </c>
      <c r="R74" s="9">
        <v>44</v>
      </c>
      <c r="S74" s="9">
        <v>44</v>
      </c>
      <c r="T74" s="9">
        <v>0</v>
      </c>
      <c r="U74" s="172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G74" t="str">
        <f t="shared" si="15"/>
        <v/>
      </c>
    </row>
    <row r="75" spans="1:33" s="35" customFormat="1" outlineLevel="1" x14ac:dyDescent="0.3">
      <c r="A75" s="11" t="s">
        <v>45</v>
      </c>
      <c r="B75" s="2" t="s">
        <v>45</v>
      </c>
      <c r="C75" s="31" t="s">
        <v>719</v>
      </c>
      <c r="D75" s="31" t="s">
        <v>720</v>
      </c>
      <c r="E75" s="141">
        <v>45496</v>
      </c>
      <c r="F75" s="124">
        <v>45729</v>
      </c>
      <c r="G75" s="124">
        <v>11086</v>
      </c>
      <c r="H75" s="124">
        <v>46881</v>
      </c>
      <c r="I75" s="70"/>
      <c r="J75" s="31" t="s">
        <v>721</v>
      </c>
      <c r="K75" s="3" t="s">
        <v>722</v>
      </c>
      <c r="L75" s="10" t="s">
        <v>27</v>
      </c>
      <c r="M75" s="170">
        <v>0</v>
      </c>
      <c r="N75">
        <v>0</v>
      </c>
      <c r="O75">
        <v>0</v>
      </c>
      <c r="P75">
        <v>0</v>
      </c>
      <c r="Q75" s="172">
        <v>0</v>
      </c>
      <c r="R75" s="9">
        <v>0</v>
      </c>
      <c r="S75" s="9">
        <v>0</v>
      </c>
      <c r="T75" s="9">
        <v>0</v>
      </c>
      <c r="U75" s="172">
        <v>27440</v>
      </c>
      <c r="V75" s="9">
        <v>27440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5</v>
      </c>
      <c r="AD75" s="9">
        <v>27440</v>
      </c>
      <c r="AG75" t="str">
        <f t="shared" si="15"/>
        <v/>
      </c>
    </row>
    <row r="76" spans="1:33" ht="15" customHeight="1" x14ac:dyDescent="0.3">
      <c r="A76" s="7"/>
      <c r="B76" s="7"/>
      <c r="C76" s="31"/>
      <c r="D76" s="31"/>
      <c r="E76" s="125"/>
      <c r="F76" s="125"/>
      <c r="G76" s="121"/>
      <c r="H76" s="121"/>
      <c r="I76" s="27"/>
      <c r="J76" s="34"/>
      <c r="K76" s="11" t="s">
        <v>45</v>
      </c>
      <c r="L76" s="13">
        <f>COUNTA(L70:L75)</f>
        <v>6</v>
      </c>
      <c r="M76" s="171">
        <f t="shared" ref="M76:P76" si="16">SUM(M70:M75)</f>
        <v>3978</v>
      </c>
      <c r="N76" s="12">
        <f t="shared" si="16"/>
        <v>553</v>
      </c>
      <c r="O76" s="12">
        <f t="shared" si="16"/>
        <v>364</v>
      </c>
      <c r="P76" s="12">
        <f t="shared" si="16"/>
        <v>189</v>
      </c>
      <c r="Q76" s="171">
        <f t="shared" ref="Q76:AD76" si="17">SUM(Q70:Q75)</f>
        <v>3978</v>
      </c>
      <c r="R76" s="12">
        <f t="shared" si="17"/>
        <v>553</v>
      </c>
      <c r="S76" s="12">
        <f t="shared" si="17"/>
        <v>364</v>
      </c>
      <c r="T76" s="12">
        <f t="shared" si="17"/>
        <v>189</v>
      </c>
      <c r="U76" s="171">
        <f t="shared" si="17"/>
        <v>2612860</v>
      </c>
      <c r="V76" s="12">
        <f t="shared" si="17"/>
        <v>2125221</v>
      </c>
      <c r="W76" s="12">
        <f t="shared" si="17"/>
        <v>7674</v>
      </c>
      <c r="X76" s="12">
        <f t="shared" si="17"/>
        <v>1935760</v>
      </c>
      <c r="Y76" s="12">
        <f t="shared" si="17"/>
        <v>260</v>
      </c>
      <c r="Z76" s="12">
        <f t="shared" si="17"/>
        <v>103521</v>
      </c>
      <c r="AA76" s="12">
        <f t="shared" si="17"/>
        <v>0</v>
      </c>
      <c r="AB76" s="12">
        <f t="shared" si="17"/>
        <v>0</v>
      </c>
      <c r="AC76" s="12">
        <f t="shared" si="17"/>
        <v>10</v>
      </c>
      <c r="AD76" s="12">
        <f t="shared" si="17"/>
        <v>85940</v>
      </c>
      <c r="AG76" t="str">
        <f t="shared" si="15"/>
        <v/>
      </c>
    </row>
    <row r="77" spans="1:33" ht="15" customHeight="1" x14ac:dyDescent="0.3">
      <c r="A77" s="7"/>
      <c r="B77" s="7"/>
      <c r="C77" s="31"/>
      <c r="D77" s="31"/>
      <c r="E77" s="125"/>
      <c r="F77" s="125"/>
      <c r="G77" s="121"/>
      <c r="H77" s="121"/>
      <c r="I77" s="27"/>
      <c r="J77" s="34"/>
      <c r="K77" s="11"/>
      <c r="L77" s="13"/>
      <c r="M77" s="163"/>
      <c r="N77" s="13"/>
      <c r="O77" s="13"/>
      <c r="P77" s="13"/>
      <c r="Q77" s="171"/>
      <c r="R77" s="12"/>
      <c r="S77" s="12"/>
      <c r="T77" s="12"/>
      <c r="U77" s="171"/>
      <c r="V77" s="12"/>
      <c r="W77" s="12"/>
      <c r="X77" s="12"/>
      <c r="Y77" s="12"/>
      <c r="Z77" s="12"/>
      <c r="AA77" s="12"/>
      <c r="AB77" s="12"/>
      <c r="AC77" s="12"/>
      <c r="AD77" s="12"/>
      <c r="AG77" t="str">
        <f t="shared" si="15"/>
        <v/>
      </c>
    </row>
    <row r="78" spans="1:33" ht="15" customHeight="1" outlineLevel="1" x14ac:dyDescent="0.3">
      <c r="A78" s="7"/>
      <c r="B78" s="7"/>
      <c r="C78" s="31"/>
      <c r="D78" s="31"/>
      <c r="E78" s="125"/>
      <c r="F78" s="125"/>
      <c r="G78" s="121"/>
      <c r="H78" s="121"/>
      <c r="I78" s="27"/>
      <c r="J78" s="68" t="s">
        <v>11</v>
      </c>
      <c r="K78" s="8" t="s">
        <v>12</v>
      </c>
      <c r="L78" s="13"/>
      <c r="M78" s="163"/>
      <c r="N78" s="13"/>
      <c r="O78" s="13"/>
      <c r="P78" s="13"/>
      <c r="Q78" s="171"/>
      <c r="R78" s="12"/>
      <c r="S78" s="12"/>
      <c r="T78" s="12"/>
      <c r="U78" s="171"/>
      <c r="V78" s="12"/>
      <c r="W78" s="12"/>
      <c r="X78" s="12"/>
      <c r="Y78" s="12"/>
      <c r="Z78" s="12"/>
      <c r="AA78" s="12"/>
      <c r="AB78" s="12"/>
      <c r="AC78" s="12"/>
      <c r="AD78" s="12"/>
      <c r="AG78" t="str">
        <f t="shared" si="15"/>
        <v/>
      </c>
    </row>
    <row r="79" spans="1:33" ht="15" customHeight="1" outlineLevel="1" x14ac:dyDescent="0.3">
      <c r="A79" s="2" t="s">
        <v>409</v>
      </c>
      <c r="B79" s="2" t="s">
        <v>45</v>
      </c>
      <c r="C79" s="31" t="s">
        <v>54</v>
      </c>
      <c r="D79" s="31" t="s">
        <v>46</v>
      </c>
      <c r="E79" s="121">
        <v>38743</v>
      </c>
      <c r="F79" s="124">
        <v>38869</v>
      </c>
      <c r="G79" s="130" t="s">
        <v>14</v>
      </c>
      <c r="H79" s="130">
        <v>42949</v>
      </c>
      <c r="I79" s="86">
        <v>23569</v>
      </c>
      <c r="J79" s="31">
        <v>120060780</v>
      </c>
      <c r="K79" s="3" t="s">
        <v>61</v>
      </c>
      <c r="L79" s="10" t="s">
        <v>15</v>
      </c>
      <c r="M79" s="170">
        <v>1</v>
      </c>
      <c r="N79">
        <v>1</v>
      </c>
      <c r="O79">
        <v>1</v>
      </c>
      <c r="P79">
        <v>0</v>
      </c>
      <c r="Q79" s="172">
        <v>1</v>
      </c>
      <c r="R79" s="9">
        <v>1</v>
      </c>
      <c r="S79" s="9">
        <v>1</v>
      </c>
      <c r="T79" s="9">
        <v>0</v>
      </c>
      <c r="U79" s="172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G79" t="str">
        <f t="shared" si="15"/>
        <v/>
      </c>
    </row>
    <row r="80" spans="1:33" s="35" customFormat="1" ht="15" customHeight="1" outlineLevel="1" x14ac:dyDescent="0.3">
      <c r="A80" s="2" t="s">
        <v>409</v>
      </c>
      <c r="B80" s="2" t="s">
        <v>45</v>
      </c>
      <c r="C80" s="31" t="s">
        <v>408</v>
      </c>
      <c r="D80" s="31" t="s">
        <v>410</v>
      </c>
      <c r="E80" s="121">
        <v>43769</v>
      </c>
      <c r="F80" s="124">
        <v>44168</v>
      </c>
      <c r="G80" s="123">
        <v>46036</v>
      </c>
      <c r="H80" s="123">
        <v>46319</v>
      </c>
      <c r="I80" s="81"/>
      <c r="J80" s="31" t="s">
        <v>547</v>
      </c>
      <c r="K80" s="3" t="s">
        <v>407</v>
      </c>
      <c r="L80" s="10" t="s">
        <v>15</v>
      </c>
      <c r="M80" s="170">
        <v>326</v>
      </c>
      <c r="N80">
        <v>124</v>
      </c>
      <c r="O80">
        <v>124</v>
      </c>
      <c r="P80">
        <v>0</v>
      </c>
      <c r="Q80" s="172">
        <v>326</v>
      </c>
      <c r="R80" s="9">
        <v>124</v>
      </c>
      <c r="S80" s="9">
        <v>124</v>
      </c>
      <c r="T80" s="9">
        <v>0</v>
      </c>
      <c r="U80" s="172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G80" t="str">
        <f t="shared" si="15"/>
        <v/>
      </c>
    </row>
    <row r="81" spans="1:33" ht="15" customHeight="1" outlineLevel="1" x14ac:dyDescent="0.3">
      <c r="A81" s="2" t="s">
        <v>409</v>
      </c>
      <c r="B81" s="2" t="s">
        <v>45</v>
      </c>
      <c r="C81" s="31" t="s">
        <v>432</v>
      </c>
      <c r="D81" s="31" t="s">
        <v>433</v>
      </c>
      <c r="E81" s="121">
        <v>43859</v>
      </c>
      <c r="F81" s="124">
        <v>44217</v>
      </c>
      <c r="G81" s="123">
        <v>11377</v>
      </c>
      <c r="H81" s="123">
        <v>11405</v>
      </c>
      <c r="I81" s="81"/>
      <c r="J81" s="71">
        <v>120200110</v>
      </c>
      <c r="K81" s="3" t="s">
        <v>431</v>
      </c>
      <c r="L81" s="10" t="s">
        <v>15</v>
      </c>
      <c r="M81" s="170">
        <v>364</v>
      </c>
      <c r="N81">
        <v>364</v>
      </c>
      <c r="O81">
        <v>322</v>
      </c>
      <c r="P81">
        <v>42</v>
      </c>
      <c r="Q81" s="172">
        <v>364</v>
      </c>
      <c r="R81" s="9">
        <v>364</v>
      </c>
      <c r="S81" s="9">
        <v>322</v>
      </c>
      <c r="T81" s="9">
        <v>42</v>
      </c>
      <c r="U81" s="172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G81" t="str">
        <f t="shared" si="15"/>
        <v/>
      </c>
    </row>
    <row r="82" spans="1:33" ht="15" customHeight="1" outlineLevel="1" x14ac:dyDescent="0.3">
      <c r="A82" s="2" t="s">
        <v>409</v>
      </c>
      <c r="B82" s="24" t="s">
        <v>45</v>
      </c>
      <c r="C82" s="31" t="s">
        <v>55</v>
      </c>
      <c r="D82" s="31" t="s">
        <v>60</v>
      </c>
      <c r="E82" s="121">
        <v>44280</v>
      </c>
      <c r="F82" s="124">
        <v>44770</v>
      </c>
      <c r="G82" s="123">
        <v>46681</v>
      </c>
      <c r="H82" s="123">
        <v>45951</v>
      </c>
      <c r="I82" s="81"/>
      <c r="J82" s="71">
        <v>120210180</v>
      </c>
      <c r="K82" s="3" t="s">
        <v>523</v>
      </c>
      <c r="L82" s="10" t="s">
        <v>27</v>
      </c>
      <c r="M82" s="170">
        <v>0</v>
      </c>
      <c r="N82">
        <v>0</v>
      </c>
      <c r="O82">
        <v>0</v>
      </c>
      <c r="P82">
        <v>0</v>
      </c>
      <c r="Q82" s="172">
        <v>0</v>
      </c>
      <c r="R82" s="9">
        <v>0</v>
      </c>
      <c r="S82" s="9">
        <v>0</v>
      </c>
      <c r="T82" s="9">
        <v>0</v>
      </c>
      <c r="U82" s="172">
        <v>16800</v>
      </c>
      <c r="V82" s="9">
        <v>13600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27</v>
      </c>
      <c r="AD82" s="9">
        <v>13600</v>
      </c>
      <c r="AG82" t="str">
        <f t="shared" si="15"/>
        <v/>
      </c>
    </row>
    <row r="83" spans="1:33" ht="15" customHeight="1" outlineLevel="1" x14ac:dyDescent="0.3">
      <c r="A83" s="2" t="s">
        <v>409</v>
      </c>
      <c r="B83" s="2" t="s">
        <v>45</v>
      </c>
      <c r="C83" s="31" t="s">
        <v>432</v>
      </c>
      <c r="D83" s="31" t="s">
        <v>433</v>
      </c>
      <c r="E83" s="121">
        <v>44448</v>
      </c>
      <c r="F83" s="124">
        <v>44763</v>
      </c>
      <c r="G83" s="123">
        <v>11211</v>
      </c>
      <c r="H83" s="123">
        <v>11211</v>
      </c>
      <c r="I83" s="81"/>
      <c r="J83" s="71">
        <v>120220010</v>
      </c>
      <c r="K83" s="3" t="s">
        <v>489</v>
      </c>
      <c r="L83" s="10" t="s">
        <v>15</v>
      </c>
      <c r="M83" s="170">
        <v>0</v>
      </c>
      <c r="N83">
        <v>0</v>
      </c>
      <c r="O83">
        <v>0</v>
      </c>
      <c r="P83">
        <v>0</v>
      </c>
      <c r="Q83" s="172">
        <v>336</v>
      </c>
      <c r="R83" s="9">
        <v>336</v>
      </c>
      <c r="S83" s="9">
        <v>144</v>
      </c>
      <c r="T83" s="9">
        <v>192</v>
      </c>
      <c r="U83" s="172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G83" t="str">
        <f t="shared" si="15"/>
        <v/>
      </c>
    </row>
    <row r="84" spans="1:33" s="24" customFormat="1" outlineLevel="1" x14ac:dyDescent="0.3">
      <c r="A84" s="3" t="s">
        <v>409</v>
      </c>
      <c r="B84" s="24" t="s">
        <v>45</v>
      </c>
      <c r="C84" s="24">
        <v>448</v>
      </c>
      <c r="D84" s="24">
        <v>308</v>
      </c>
      <c r="E84" s="124">
        <v>45169</v>
      </c>
      <c r="F84" s="124">
        <v>45666</v>
      </c>
      <c r="G84" s="124">
        <v>11017</v>
      </c>
      <c r="H84" s="124">
        <v>46811</v>
      </c>
      <c r="J84" s="31">
        <v>120240040</v>
      </c>
      <c r="K84" s="3" t="s">
        <v>723</v>
      </c>
      <c r="L84" s="10" t="s">
        <v>15</v>
      </c>
      <c r="M84" s="170">
        <v>101</v>
      </c>
      <c r="N84">
        <v>101</v>
      </c>
      <c r="O84">
        <v>101</v>
      </c>
      <c r="P84">
        <v>0</v>
      </c>
      <c r="Q84" s="172">
        <v>101</v>
      </c>
      <c r="R84" s="9">
        <v>101</v>
      </c>
      <c r="S84" s="9">
        <v>101</v>
      </c>
      <c r="T84" s="9">
        <v>0</v>
      </c>
      <c r="U84" s="172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/>
      <c r="AG84" t="str">
        <f t="shared" si="15"/>
        <v/>
      </c>
    </row>
    <row r="85" spans="1:33" ht="15" customHeight="1" x14ac:dyDescent="0.3">
      <c r="A85" s="7"/>
      <c r="B85" s="7"/>
      <c r="C85" s="31"/>
      <c r="D85" s="31"/>
      <c r="E85" s="125"/>
      <c r="F85" s="125"/>
      <c r="G85" s="121"/>
      <c r="H85" s="121"/>
      <c r="I85" s="27"/>
      <c r="J85" s="34"/>
      <c r="K85" s="11" t="s">
        <v>409</v>
      </c>
      <c r="L85" s="13">
        <f>COUNTA(L79:L84)</f>
        <v>6</v>
      </c>
      <c r="M85" s="171">
        <f>SUM(M79:M84)</f>
        <v>792</v>
      </c>
      <c r="N85" s="12">
        <f t="shared" ref="N85:P85" si="18">SUM(N79:N84)</f>
        <v>590</v>
      </c>
      <c r="O85" s="12">
        <f t="shared" si="18"/>
        <v>548</v>
      </c>
      <c r="P85" s="12">
        <f t="shared" si="18"/>
        <v>42</v>
      </c>
      <c r="Q85" s="171">
        <f>SUM(Q79:Q84)</f>
        <v>1128</v>
      </c>
      <c r="R85" s="12">
        <f t="shared" ref="R85:AD85" si="19">SUM(R79:R84)</f>
        <v>926</v>
      </c>
      <c r="S85" s="12">
        <f t="shared" si="19"/>
        <v>692</v>
      </c>
      <c r="T85" s="12">
        <f t="shared" si="19"/>
        <v>234</v>
      </c>
      <c r="U85" s="171">
        <f t="shared" si="19"/>
        <v>16800</v>
      </c>
      <c r="V85" s="12">
        <f t="shared" si="19"/>
        <v>13600</v>
      </c>
      <c r="W85" s="12">
        <f t="shared" si="19"/>
        <v>0</v>
      </c>
      <c r="X85" s="12">
        <f t="shared" si="19"/>
        <v>0</v>
      </c>
      <c r="Y85" s="12">
        <f t="shared" si="19"/>
        <v>0</v>
      </c>
      <c r="Z85" s="12">
        <f t="shared" si="19"/>
        <v>0</v>
      </c>
      <c r="AA85" s="12">
        <f t="shared" si="19"/>
        <v>0</v>
      </c>
      <c r="AB85" s="12">
        <f t="shared" si="19"/>
        <v>0</v>
      </c>
      <c r="AC85" s="12">
        <f t="shared" si="19"/>
        <v>27</v>
      </c>
      <c r="AD85" s="12">
        <f t="shared" si="19"/>
        <v>13600</v>
      </c>
      <c r="AG85" t="str">
        <f t="shared" si="15"/>
        <v/>
      </c>
    </row>
    <row r="86" spans="1:33" ht="15" customHeight="1" x14ac:dyDescent="0.3">
      <c r="A86" s="7"/>
      <c r="B86" s="7"/>
      <c r="C86" s="31"/>
      <c r="D86" s="31"/>
      <c r="E86" s="125"/>
      <c r="F86" s="125"/>
      <c r="G86" s="121"/>
      <c r="H86" s="121"/>
      <c r="I86" s="27"/>
      <c r="J86" s="34"/>
      <c r="K86" s="11"/>
      <c r="L86" s="13"/>
      <c r="M86" s="163"/>
      <c r="N86" s="13"/>
      <c r="O86" s="13"/>
      <c r="P86" s="13"/>
      <c r="Q86" s="171"/>
      <c r="R86" s="12"/>
      <c r="S86" s="12"/>
      <c r="T86" s="12"/>
      <c r="U86" s="171"/>
      <c r="V86" s="12"/>
      <c r="W86" s="12"/>
      <c r="X86" s="12"/>
      <c r="Y86" s="12"/>
      <c r="Z86" s="12"/>
      <c r="AA86" s="12"/>
      <c r="AB86" s="12"/>
      <c r="AC86" s="12"/>
      <c r="AD86" s="12"/>
      <c r="AG86" t="str">
        <f t="shared" si="15"/>
        <v/>
      </c>
    </row>
    <row r="87" spans="1:33" ht="15" customHeight="1" outlineLevel="1" x14ac:dyDescent="0.3">
      <c r="A87" s="7"/>
      <c r="B87" s="7"/>
      <c r="C87" s="31"/>
      <c r="D87" s="31"/>
      <c r="E87" s="125"/>
      <c r="F87" s="125"/>
      <c r="G87" s="121"/>
      <c r="H87" s="121"/>
      <c r="I87" s="27"/>
      <c r="J87" s="68" t="s">
        <v>11</v>
      </c>
      <c r="K87" s="8" t="s">
        <v>12</v>
      </c>
      <c r="L87" s="14"/>
      <c r="M87" s="161"/>
      <c r="N87" s="14"/>
      <c r="O87" s="14"/>
      <c r="P87" s="14"/>
      <c r="Q87" s="172"/>
      <c r="R87" s="9"/>
      <c r="S87" s="9"/>
      <c r="T87" s="9"/>
      <c r="U87" s="172"/>
      <c r="V87" s="9"/>
      <c r="W87" s="9"/>
      <c r="X87" s="9"/>
      <c r="Y87" s="9"/>
      <c r="Z87" s="9"/>
      <c r="AA87" s="9"/>
      <c r="AB87" s="9"/>
      <c r="AC87" s="9"/>
      <c r="AD87" s="113"/>
      <c r="AG87" t="str">
        <f t="shared" si="15"/>
        <v/>
      </c>
    </row>
    <row r="88" spans="1:33" ht="15" customHeight="1" outlineLevel="1" x14ac:dyDescent="0.3">
      <c r="A88" s="24" t="s">
        <v>62</v>
      </c>
      <c r="B88" s="24" t="s">
        <v>280</v>
      </c>
      <c r="C88" s="31" t="s">
        <v>80</v>
      </c>
      <c r="D88" s="31" t="s">
        <v>81</v>
      </c>
      <c r="E88" s="121">
        <v>36266</v>
      </c>
      <c r="F88" s="124">
        <v>36643</v>
      </c>
      <c r="G88" s="123" t="s">
        <v>14</v>
      </c>
      <c r="H88" s="123">
        <v>44153</v>
      </c>
      <c r="I88" s="80"/>
      <c r="J88" s="31">
        <v>119990790</v>
      </c>
      <c r="K88" s="3" t="s">
        <v>617</v>
      </c>
      <c r="L88" s="10" t="s">
        <v>15</v>
      </c>
      <c r="M88" s="170">
        <v>5</v>
      </c>
      <c r="N88">
        <v>1</v>
      </c>
      <c r="O88">
        <v>1</v>
      </c>
      <c r="P88">
        <v>0</v>
      </c>
      <c r="Q88" s="172">
        <v>5</v>
      </c>
      <c r="R88" s="9">
        <v>1</v>
      </c>
      <c r="S88" s="9">
        <v>1</v>
      </c>
      <c r="T88" s="9">
        <v>0</v>
      </c>
      <c r="U88" s="172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G88" t="str">
        <f t="shared" si="15"/>
        <v/>
      </c>
    </row>
    <row r="89" spans="1:33" ht="15" customHeight="1" outlineLevel="1" x14ac:dyDescent="0.3">
      <c r="A89" s="24" t="s">
        <v>62</v>
      </c>
      <c r="B89" s="24" t="s">
        <v>62</v>
      </c>
      <c r="C89" s="31" t="s">
        <v>63</v>
      </c>
      <c r="D89" s="31" t="s">
        <v>64</v>
      </c>
      <c r="E89" s="121">
        <v>45209</v>
      </c>
      <c r="F89" s="124">
        <v>45274</v>
      </c>
      <c r="G89" s="123">
        <v>47157</v>
      </c>
      <c r="H89" s="123">
        <v>46426</v>
      </c>
      <c r="I89" s="80"/>
      <c r="J89" s="90" t="s">
        <v>604</v>
      </c>
      <c r="K89" s="24" t="s">
        <v>603</v>
      </c>
      <c r="L89" s="10" t="s">
        <v>27</v>
      </c>
      <c r="M89" s="170">
        <v>0</v>
      </c>
      <c r="N89">
        <v>0</v>
      </c>
      <c r="O89">
        <v>0</v>
      </c>
      <c r="P89">
        <v>0</v>
      </c>
      <c r="Q89" s="172">
        <v>0</v>
      </c>
      <c r="R89" s="9">
        <v>0</v>
      </c>
      <c r="S89" s="9">
        <v>0</v>
      </c>
      <c r="T89" s="9">
        <v>0</v>
      </c>
      <c r="U89" s="172">
        <v>7063</v>
      </c>
      <c r="V89" s="9">
        <v>7062</v>
      </c>
      <c r="W89" s="9">
        <v>0</v>
      </c>
      <c r="X89" s="9">
        <v>0</v>
      </c>
      <c r="Y89" s="9">
        <v>18</v>
      </c>
      <c r="Z89" s="9">
        <v>7062</v>
      </c>
      <c r="AA89" s="9">
        <v>0</v>
      </c>
      <c r="AB89" s="9">
        <v>0</v>
      </c>
      <c r="AC89" s="9">
        <v>0</v>
      </c>
      <c r="AD89" s="9">
        <v>0</v>
      </c>
      <c r="AG89" t="str">
        <f t="shared" si="15"/>
        <v/>
      </c>
    </row>
    <row r="90" spans="1:33" ht="15" customHeight="1" outlineLevel="1" x14ac:dyDescent="0.3">
      <c r="A90" s="2" t="s">
        <v>62</v>
      </c>
      <c r="B90" s="2" t="s">
        <v>62</v>
      </c>
      <c r="C90" s="31" t="s">
        <v>63</v>
      </c>
      <c r="D90" s="31" t="s">
        <v>64</v>
      </c>
      <c r="E90" s="121">
        <v>36627</v>
      </c>
      <c r="F90" s="124">
        <v>36958</v>
      </c>
      <c r="G90" s="131" t="s">
        <v>14</v>
      </c>
      <c r="H90" s="131">
        <v>38097</v>
      </c>
      <c r="I90" s="87">
        <v>22259</v>
      </c>
      <c r="J90" s="31">
        <v>120000790</v>
      </c>
      <c r="K90" s="3" t="s">
        <v>65</v>
      </c>
      <c r="L90" s="10" t="s">
        <v>15</v>
      </c>
      <c r="M90" s="170">
        <v>1</v>
      </c>
      <c r="N90">
        <v>1</v>
      </c>
      <c r="O90">
        <v>1</v>
      </c>
      <c r="P90">
        <v>0</v>
      </c>
      <c r="Q90" s="172">
        <v>1</v>
      </c>
      <c r="R90" s="9">
        <v>1</v>
      </c>
      <c r="S90" s="9">
        <v>1</v>
      </c>
      <c r="T90" s="9">
        <v>0</v>
      </c>
      <c r="U90" s="172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G90" t="str">
        <f t="shared" si="15"/>
        <v/>
      </c>
    </row>
    <row r="91" spans="1:33" ht="15" customHeight="1" outlineLevel="1" x14ac:dyDescent="0.3">
      <c r="A91" s="2" t="s">
        <v>62</v>
      </c>
      <c r="B91" s="2" t="s">
        <v>62</v>
      </c>
      <c r="C91" s="71">
        <v>576</v>
      </c>
      <c r="D91" s="71">
        <v>110</v>
      </c>
      <c r="E91" s="121">
        <v>38111</v>
      </c>
      <c r="F91" s="124">
        <v>38470</v>
      </c>
      <c r="G91" s="123" t="s">
        <v>14</v>
      </c>
      <c r="H91" s="123">
        <v>39649</v>
      </c>
      <c r="I91" s="80"/>
      <c r="J91" s="31">
        <v>120040860</v>
      </c>
      <c r="K91" s="3" t="s">
        <v>618</v>
      </c>
      <c r="L91" s="10" t="s">
        <v>15</v>
      </c>
      <c r="M91" s="170">
        <v>2</v>
      </c>
      <c r="N91">
        <v>1</v>
      </c>
      <c r="O91">
        <v>1</v>
      </c>
      <c r="P91">
        <v>0</v>
      </c>
      <c r="Q91" s="172">
        <v>2</v>
      </c>
      <c r="R91" s="9">
        <v>1</v>
      </c>
      <c r="S91" s="9">
        <v>1</v>
      </c>
      <c r="T91" s="9">
        <v>0</v>
      </c>
      <c r="U91" s="172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G91" t="str">
        <f t="shared" si="15"/>
        <v/>
      </c>
    </row>
    <row r="92" spans="1:33" ht="15" customHeight="1" outlineLevel="1" x14ac:dyDescent="0.3">
      <c r="A92" s="2" t="s">
        <v>62</v>
      </c>
      <c r="B92" s="2" t="s">
        <v>62</v>
      </c>
      <c r="C92" s="31" t="s">
        <v>63</v>
      </c>
      <c r="D92" s="31" t="s">
        <v>64</v>
      </c>
      <c r="E92" s="121">
        <v>38418</v>
      </c>
      <c r="F92" s="124">
        <v>38666</v>
      </c>
      <c r="G92" s="131" t="s">
        <v>14</v>
      </c>
      <c r="H92" s="131">
        <v>39870</v>
      </c>
      <c r="I92" s="87">
        <v>23408</v>
      </c>
      <c r="J92" s="31">
        <v>120050760</v>
      </c>
      <c r="K92" s="3" t="s">
        <v>66</v>
      </c>
      <c r="L92" s="10" t="s">
        <v>15</v>
      </c>
      <c r="M92" s="170">
        <v>2</v>
      </c>
      <c r="N92">
        <v>1</v>
      </c>
      <c r="O92">
        <v>1</v>
      </c>
      <c r="P92">
        <v>0</v>
      </c>
      <c r="Q92" s="172">
        <v>2</v>
      </c>
      <c r="R92" s="9">
        <v>1</v>
      </c>
      <c r="S92" s="9">
        <v>1</v>
      </c>
      <c r="T92" s="9">
        <v>0</v>
      </c>
      <c r="U92" s="172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G92" t="str">
        <f t="shared" si="15"/>
        <v/>
      </c>
    </row>
    <row r="93" spans="1:33" ht="15" customHeight="1" outlineLevel="1" x14ac:dyDescent="0.3">
      <c r="A93" s="2" t="s">
        <v>62</v>
      </c>
      <c r="B93" s="2" t="s">
        <v>62</v>
      </c>
      <c r="C93" s="31" t="s">
        <v>63</v>
      </c>
      <c r="D93" s="31" t="s">
        <v>64</v>
      </c>
      <c r="E93" s="121">
        <v>38541</v>
      </c>
      <c r="F93" s="124">
        <v>38841</v>
      </c>
      <c r="G93" s="131" t="s">
        <v>14</v>
      </c>
      <c r="H93" s="131">
        <v>43010</v>
      </c>
      <c r="I93" s="87" t="s">
        <v>624</v>
      </c>
      <c r="J93" s="31">
        <v>120060050</v>
      </c>
      <c r="K93" s="3" t="s">
        <v>67</v>
      </c>
      <c r="L93" s="10" t="s">
        <v>15</v>
      </c>
      <c r="M93" s="170">
        <v>3</v>
      </c>
      <c r="N93">
        <v>1</v>
      </c>
      <c r="O93">
        <v>1</v>
      </c>
      <c r="P93">
        <v>0</v>
      </c>
      <c r="Q93" s="172">
        <v>3</v>
      </c>
      <c r="R93" s="9">
        <v>1</v>
      </c>
      <c r="S93" s="9">
        <v>1</v>
      </c>
      <c r="T93" s="9">
        <v>0</v>
      </c>
      <c r="U93" s="172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G93" t="str">
        <f t="shared" si="15"/>
        <v/>
      </c>
    </row>
    <row r="94" spans="1:33" ht="15" customHeight="1" outlineLevel="1" x14ac:dyDescent="0.3">
      <c r="A94" s="2" t="s">
        <v>62</v>
      </c>
      <c r="B94" s="2" t="s">
        <v>62</v>
      </c>
      <c r="C94" s="31" t="s">
        <v>63</v>
      </c>
      <c r="D94" s="31" t="s">
        <v>64</v>
      </c>
      <c r="E94" s="121">
        <v>38729</v>
      </c>
      <c r="F94" s="124">
        <v>38869</v>
      </c>
      <c r="G94" s="131" t="s">
        <v>14</v>
      </c>
      <c r="H94" s="131">
        <v>42958</v>
      </c>
      <c r="I94" s="87">
        <v>23640</v>
      </c>
      <c r="J94" s="31">
        <v>120060720</v>
      </c>
      <c r="K94" s="3" t="s">
        <v>66</v>
      </c>
      <c r="L94" s="10" t="s">
        <v>15</v>
      </c>
      <c r="M94" s="170">
        <v>2</v>
      </c>
      <c r="N94">
        <v>2</v>
      </c>
      <c r="O94">
        <v>2</v>
      </c>
      <c r="P94">
        <v>0</v>
      </c>
      <c r="Q94" s="172">
        <v>2</v>
      </c>
      <c r="R94" s="9">
        <v>2</v>
      </c>
      <c r="S94" s="9">
        <v>2</v>
      </c>
      <c r="T94" s="9">
        <v>0</v>
      </c>
      <c r="U94" s="172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G94" t="str">
        <f t="shared" si="15"/>
        <v/>
      </c>
    </row>
    <row r="95" spans="1:33" ht="15" customHeight="1" outlineLevel="1" x14ac:dyDescent="0.3">
      <c r="A95" s="2" t="s">
        <v>62</v>
      </c>
      <c r="B95" s="2" t="s">
        <v>62</v>
      </c>
      <c r="C95" s="71">
        <v>576</v>
      </c>
      <c r="D95" s="71">
        <v>110</v>
      </c>
      <c r="E95" s="124">
        <v>41513</v>
      </c>
      <c r="F95" s="124">
        <v>41837</v>
      </c>
      <c r="G95" s="124">
        <v>45866</v>
      </c>
      <c r="H95" s="124">
        <v>45166</v>
      </c>
      <c r="I95" s="70"/>
      <c r="J95" s="71">
        <v>120140030</v>
      </c>
      <c r="K95" s="19" t="s">
        <v>298</v>
      </c>
      <c r="L95" s="10" t="s">
        <v>15</v>
      </c>
      <c r="M95" s="170">
        <v>3</v>
      </c>
      <c r="N95">
        <v>3</v>
      </c>
      <c r="O95">
        <v>3</v>
      </c>
      <c r="P95">
        <v>0</v>
      </c>
      <c r="Q95" s="177">
        <v>3</v>
      </c>
      <c r="R95" s="23">
        <v>3</v>
      </c>
      <c r="S95" s="23">
        <v>3</v>
      </c>
      <c r="T95" s="23">
        <v>0</v>
      </c>
      <c r="U95" s="177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3">
        <v>0</v>
      </c>
      <c r="AC95" s="23">
        <v>0</v>
      </c>
      <c r="AD95" s="23">
        <v>0</v>
      </c>
      <c r="AG95" t="str">
        <f t="shared" si="15"/>
        <v/>
      </c>
    </row>
    <row r="96" spans="1:33" ht="15" customHeight="1" outlineLevel="1" x14ac:dyDescent="0.3">
      <c r="A96" s="2" t="s">
        <v>62</v>
      </c>
      <c r="B96" s="2" t="s">
        <v>62</v>
      </c>
      <c r="C96" s="31" t="s">
        <v>63</v>
      </c>
      <c r="D96" s="31" t="s">
        <v>64</v>
      </c>
      <c r="E96" s="124">
        <v>42230</v>
      </c>
      <c r="F96" s="124">
        <v>42824</v>
      </c>
      <c r="G96" s="124">
        <v>47287</v>
      </c>
      <c r="H96" s="124">
        <v>45183</v>
      </c>
      <c r="I96" s="70"/>
      <c r="J96" s="31">
        <v>120160040</v>
      </c>
      <c r="K96" s="3" t="s">
        <v>329</v>
      </c>
      <c r="L96" s="10" t="s">
        <v>27</v>
      </c>
      <c r="M96" s="170">
        <v>0</v>
      </c>
      <c r="N96">
        <v>0</v>
      </c>
      <c r="O96">
        <v>0</v>
      </c>
      <c r="P96">
        <v>0</v>
      </c>
      <c r="Q96" s="172">
        <v>0</v>
      </c>
      <c r="R96" s="9">
        <v>0</v>
      </c>
      <c r="S96" s="9">
        <v>0</v>
      </c>
      <c r="T96" s="9">
        <v>0</v>
      </c>
      <c r="U96" s="172">
        <v>110100</v>
      </c>
      <c r="V96" s="9">
        <v>110100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5</v>
      </c>
      <c r="AD96" s="9">
        <v>110100</v>
      </c>
      <c r="AG96" t="str">
        <f t="shared" si="15"/>
        <v/>
      </c>
    </row>
    <row r="97" spans="1:33" ht="15" customHeight="1" outlineLevel="1" x14ac:dyDescent="0.3">
      <c r="A97" s="2" t="s">
        <v>62</v>
      </c>
      <c r="B97" s="2" t="s">
        <v>62</v>
      </c>
      <c r="C97" s="31" t="s">
        <v>63</v>
      </c>
      <c r="D97" s="31" t="s">
        <v>64</v>
      </c>
      <c r="E97" s="124">
        <v>43804</v>
      </c>
      <c r="F97" s="124">
        <v>44098</v>
      </c>
      <c r="G97" s="123">
        <v>45936</v>
      </c>
      <c r="H97" s="123">
        <v>45236</v>
      </c>
      <c r="I97" s="81"/>
      <c r="J97" s="31">
        <v>120200080</v>
      </c>
      <c r="K97" s="3" t="s">
        <v>411</v>
      </c>
      <c r="L97" s="10" t="s">
        <v>27</v>
      </c>
      <c r="M97" s="170">
        <v>0</v>
      </c>
      <c r="N97">
        <v>0</v>
      </c>
      <c r="O97">
        <v>0</v>
      </c>
      <c r="P97">
        <v>0</v>
      </c>
      <c r="Q97" s="172">
        <v>0</v>
      </c>
      <c r="R97" s="9">
        <v>0</v>
      </c>
      <c r="S97" s="9">
        <v>0</v>
      </c>
      <c r="T97" s="9">
        <v>0</v>
      </c>
      <c r="U97" s="172">
        <v>9000</v>
      </c>
      <c r="V97" s="9">
        <v>9000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5</v>
      </c>
      <c r="AD97" s="9">
        <v>9000</v>
      </c>
      <c r="AG97" t="str">
        <f t="shared" si="15"/>
        <v/>
      </c>
    </row>
    <row r="98" spans="1:33" ht="15" customHeight="1" outlineLevel="1" x14ac:dyDescent="0.3">
      <c r="A98" s="2" t="s">
        <v>62</v>
      </c>
      <c r="B98" s="2" t="s">
        <v>62</v>
      </c>
      <c r="C98" s="31" t="s">
        <v>63</v>
      </c>
      <c r="D98" s="31" t="s">
        <v>64</v>
      </c>
      <c r="E98" s="121">
        <v>44001</v>
      </c>
      <c r="F98" s="124">
        <v>44224</v>
      </c>
      <c r="G98" s="123">
        <v>46057</v>
      </c>
      <c r="H98" s="123">
        <v>45355</v>
      </c>
      <c r="I98" s="81"/>
      <c r="J98" s="31">
        <v>120200230</v>
      </c>
      <c r="K98" s="3" t="s">
        <v>428</v>
      </c>
      <c r="L98" s="10" t="s">
        <v>27</v>
      </c>
      <c r="M98" s="170">
        <v>0</v>
      </c>
      <c r="N98">
        <v>0</v>
      </c>
      <c r="O98">
        <v>0</v>
      </c>
      <c r="P98">
        <v>0</v>
      </c>
      <c r="Q98" s="172">
        <v>0</v>
      </c>
      <c r="R98" s="9">
        <v>0</v>
      </c>
      <c r="S98" s="9">
        <v>0</v>
      </c>
      <c r="T98" s="9">
        <v>0</v>
      </c>
      <c r="U98" s="172">
        <v>5000</v>
      </c>
      <c r="V98" s="9">
        <v>5000</v>
      </c>
      <c r="W98" s="9">
        <v>0</v>
      </c>
      <c r="X98" s="9">
        <v>0</v>
      </c>
      <c r="Y98" s="9">
        <v>13</v>
      </c>
      <c r="Z98" s="9">
        <v>5000</v>
      </c>
      <c r="AA98" s="9">
        <v>0</v>
      </c>
      <c r="AB98" s="9">
        <v>0</v>
      </c>
      <c r="AC98" s="9">
        <v>0</v>
      </c>
      <c r="AD98" s="9">
        <v>0</v>
      </c>
      <c r="AG98" t="str">
        <f t="shared" si="15"/>
        <v/>
      </c>
    </row>
    <row r="99" spans="1:33" ht="15" customHeight="1" outlineLevel="1" x14ac:dyDescent="0.3">
      <c r="A99" s="24" t="s">
        <v>62</v>
      </c>
      <c r="B99" s="24" t="s">
        <v>280</v>
      </c>
      <c r="C99" s="31" t="s">
        <v>68</v>
      </c>
      <c r="D99" s="31" t="s">
        <v>69</v>
      </c>
      <c r="E99" s="121">
        <v>44272</v>
      </c>
      <c r="F99" s="124">
        <v>44910</v>
      </c>
      <c r="G99" s="123">
        <v>46809</v>
      </c>
      <c r="H99" s="123">
        <v>46079</v>
      </c>
      <c r="I99" s="81"/>
      <c r="J99" s="31">
        <v>120210150</v>
      </c>
      <c r="K99" s="19" t="s">
        <v>510</v>
      </c>
      <c r="L99" s="10" t="s">
        <v>27</v>
      </c>
      <c r="M99" s="170">
        <v>0</v>
      </c>
      <c r="N99">
        <v>0</v>
      </c>
      <c r="O99">
        <v>0</v>
      </c>
      <c r="P99">
        <v>0</v>
      </c>
      <c r="Q99" s="172">
        <v>0</v>
      </c>
      <c r="R99" s="9">
        <v>0</v>
      </c>
      <c r="S99" s="9">
        <v>0</v>
      </c>
      <c r="T99" s="9">
        <v>0</v>
      </c>
      <c r="U99" s="172">
        <v>8870</v>
      </c>
      <c r="V99" s="9">
        <v>8870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8870</v>
      </c>
      <c r="AG99" t="str">
        <f t="shared" si="15"/>
        <v/>
      </c>
    </row>
    <row r="100" spans="1:33" ht="15" customHeight="1" outlineLevel="1" x14ac:dyDescent="0.3">
      <c r="A100" s="24" t="s">
        <v>62</v>
      </c>
      <c r="B100" s="2" t="s">
        <v>62</v>
      </c>
      <c r="C100" s="31" t="s">
        <v>63</v>
      </c>
      <c r="D100" s="31" t="s">
        <v>64</v>
      </c>
      <c r="E100" s="154">
        <v>45576</v>
      </c>
      <c r="F100" s="121">
        <v>45813</v>
      </c>
      <c r="G100" s="123">
        <v>47701</v>
      </c>
      <c r="H100" s="123">
        <v>46971</v>
      </c>
      <c r="I100" s="81"/>
      <c r="J100" s="31" t="s">
        <v>744</v>
      </c>
      <c r="K100" s="19" t="s">
        <v>743</v>
      </c>
      <c r="L100" s="10" t="s">
        <v>27</v>
      </c>
      <c r="M100" s="170">
        <v>0</v>
      </c>
      <c r="N100">
        <v>0</v>
      </c>
      <c r="O100">
        <v>0</v>
      </c>
      <c r="P100">
        <v>0</v>
      </c>
      <c r="Q100" s="172">
        <v>0</v>
      </c>
      <c r="R100" s="9">
        <v>0</v>
      </c>
      <c r="S100" s="9">
        <v>0</v>
      </c>
      <c r="T100" s="9">
        <v>0</v>
      </c>
      <c r="U100" s="172">
        <v>10549</v>
      </c>
      <c r="V100" s="9">
        <v>10549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5</v>
      </c>
      <c r="AD100" s="9">
        <v>10549</v>
      </c>
      <c r="AG100" t="str">
        <f t="shared" si="15"/>
        <v/>
      </c>
    </row>
    <row r="101" spans="1:33" ht="15" customHeight="1" outlineLevel="1" x14ac:dyDescent="0.3">
      <c r="A101" s="2" t="s">
        <v>62</v>
      </c>
      <c r="B101" s="2" t="s">
        <v>62</v>
      </c>
      <c r="C101" s="31" t="s">
        <v>63</v>
      </c>
      <c r="D101" s="31" t="s">
        <v>64</v>
      </c>
      <c r="E101" s="121">
        <v>43942</v>
      </c>
      <c r="F101" s="124">
        <v>44105</v>
      </c>
      <c r="G101" s="123">
        <v>45938</v>
      </c>
      <c r="H101" s="123" t="s">
        <v>14</v>
      </c>
      <c r="I101" s="81"/>
      <c r="J101" s="31">
        <v>620200100</v>
      </c>
      <c r="K101" s="3" t="s">
        <v>412</v>
      </c>
      <c r="L101" s="10" t="s">
        <v>15</v>
      </c>
      <c r="M101" s="170">
        <v>1</v>
      </c>
      <c r="N101">
        <v>1</v>
      </c>
      <c r="O101">
        <v>1</v>
      </c>
      <c r="P101">
        <v>0</v>
      </c>
      <c r="Q101" s="172">
        <v>1</v>
      </c>
      <c r="R101" s="9">
        <v>1</v>
      </c>
      <c r="S101" s="9">
        <v>1</v>
      </c>
      <c r="T101" s="9">
        <v>0</v>
      </c>
      <c r="U101" s="172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G101" t="str">
        <f t="shared" si="15"/>
        <v/>
      </c>
    </row>
    <row r="102" spans="1:33" ht="15" customHeight="1" outlineLevel="1" x14ac:dyDescent="0.3">
      <c r="A102" s="24" t="s">
        <v>62</v>
      </c>
      <c r="B102" s="24" t="s">
        <v>280</v>
      </c>
      <c r="C102" s="31" t="s">
        <v>68</v>
      </c>
      <c r="D102" s="31" t="s">
        <v>69</v>
      </c>
      <c r="E102" s="121">
        <v>44731</v>
      </c>
      <c r="F102" s="124">
        <v>44998</v>
      </c>
      <c r="G102" s="123">
        <v>46873</v>
      </c>
      <c r="H102" s="123">
        <v>46142</v>
      </c>
      <c r="I102" s="81"/>
      <c r="J102" s="31">
        <v>620220080</v>
      </c>
      <c r="K102" s="3" t="s">
        <v>568</v>
      </c>
      <c r="L102" s="10" t="s">
        <v>15</v>
      </c>
      <c r="M102" s="170">
        <v>1</v>
      </c>
      <c r="N102">
        <v>1</v>
      </c>
      <c r="O102">
        <v>1</v>
      </c>
      <c r="P102">
        <v>0</v>
      </c>
      <c r="Q102" s="172">
        <v>1</v>
      </c>
      <c r="R102" s="9">
        <v>1</v>
      </c>
      <c r="S102" s="9">
        <v>1</v>
      </c>
      <c r="T102" s="9">
        <v>0</v>
      </c>
      <c r="U102" s="172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G102" t="str">
        <f t="shared" si="15"/>
        <v/>
      </c>
    </row>
    <row r="103" spans="1:33" ht="15" customHeight="1" x14ac:dyDescent="0.3">
      <c r="A103" s="7"/>
      <c r="B103" s="7"/>
      <c r="C103" s="31"/>
      <c r="D103" s="31"/>
      <c r="E103" s="125"/>
      <c r="F103" s="125"/>
      <c r="G103" s="121"/>
      <c r="H103" s="121"/>
      <c r="I103" s="27"/>
      <c r="J103" s="34"/>
      <c r="K103" s="11" t="s">
        <v>62</v>
      </c>
      <c r="L103" s="13">
        <f>COUNTA(L88:L102)</f>
        <v>15</v>
      </c>
      <c r="M103" s="171">
        <f t="shared" ref="M103:P103" si="20">SUM(M88:M102)</f>
        <v>20</v>
      </c>
      <c r="N103" s="12">
        <f t="shared" si="20"/>
        <v>12</v>
      </c>
      <c r="O103" s="12">
        <f t="shared" si="20"/>
        <v>12</v>
      </c>
      <c r="P103" s="12">
        <f t="shared" si="20"/>
        <v>0</v>
      </c>
      <c r="Q103" s="171">
        <f t="shared" ref="Q103:AD103" si="21">SUM(Q88:Q102)</f>
        <v>20</v>
      </c>
      <c r="R103" s="12">
        <f t="shared" si="21"/>
        <v>12</v>
      </c>
      <c r="S103" s="12">
        <f t="shared" si="21"/>
        <v>12</v>
      </c>
      <c r="T103" s="12">
        <f t="shared" si="21"/>
        <v>0</v>
      </c>
      <c r="U103" s="171">
        <f t="shared" si="21"/>
        <v>150582</v>
      </c>
      <c r="V103" s="12">
        <f t="shared" si="21"/>
        <v>150581</v>
      </c>
      <c r="W103" s="12">
        <f t="shared" si="21"/>
        <v>0</v>
      </c>
      <c r="X103" s="12">
        <f t="shared" si="21"/>
        <v>0</v>
      </c>
      <c r="Y103" s="12">
        <f t="shared" si="21"/>
        <v>31</v>
      </c>
      <c r="Z103" s="12">
        <f t="shared" si="21"/>
        <v>12062</v>
      </c>
      <c r="AA103" s="12">
        <f t="shared" si="21"/>
        <v>0</v>
      </c>
      <c r="AB103" s="12">
        <f t="shared" si="21"/>
        <v>0</v>
      </c>
      <c r="AC103" s="12">
        <f t="shared" si="21"/>
        <v>15</v>
      </c>
      <c r="AD103" s="12">
        <f t="shared" si="21"/>
        <v>138519</v>
      </c>
      <c r="AG103" t="str">
        <f t="shared" si="15"/>
        <v/>
      </c>
    </row>
    <row r="104" spans="1:33" ht="15" customHeight="1" x14ac:dyDescent="0.3">
      <c r="A104" s="72"/>
      <c r="B104" s="72"/>
      <c r="C104" s="73"/>
      <c r="D104" s="73"/>
      <c r="E104" s="126"/>
      <c r="F104" s="126"/>
      <c r="G104" s="126"/>
      <c r="H104" s="126"/>
      <c r="I104" s="74"/>
      <c r="J104" s="75"/>
      <c r="K104" s="76"/>
      <c r="L104" s="85"/>
      <c r="M104" s="165"/>
      <c r="N104" s="85"/>
      <c r="O104" s="85"/>
      <c r="P104" s="85"/>
      <c r="Q104" s="175"/>
      <c r="R104" s="77"/>
      <c r="S104" s="77"/>
      <c r="T104" s="77"/>
      <c r="U104" s="175"/>
      <c r="V104" s="77"/>
      <c r="W104" s="77"/>
      <c r="X104" s="77"/>
      <c r="Y104" s="77"/>
      <c r="Z104" s="77"/>
      <c r="AA104" s="77"/>
      <c r="AB104" s="77"/>
      <c r="AC104" s="77"/>
      <c r="AD104" s="113"/>
      <c r="AG104" t="str">
        <f t="shared" si="15"/>
        <v/>
      </c>
    </row>
    <row r="105" spans="1:33" ht="15" customHeight="1" outlineLevel="1" x14ac:dyDescent="0.3">
      <c r="A105" s="7"/>
      <c r="B105" s="7"/>
      <c r="C105" s="31"/>
      <c r="D105" s="31"/>
      <c r="E105" s="125"/>
      <c r="F105" s="125"/>
      <c r="G105" s="121"/>
      <c r="H105" s="121"/>
      <c r="I105" s="27"/>
      <c r="J105" s="68" t="s">
        <v>11</v>
      </c>
      <c r="K105" s="8" t="s">
        <v>12</v>
      </c>
      <c r="L105" s="14"/>
      <c r="M105" s="161"/>
      <c r="N105" s="14"/>
      <c r="O105" s="14"/>
      <c r="P105" s="14"/>
      <c r="Q105" s="172"/>
      <c r="R105" s="9"/>
      <c r="S105" s="9"/>
      <c r="T105" s="9"/>
      <c r="U105" s="172"/>
      <c r="V105" s="9"/>
      <c r="W105" s="9"/>
      <c r="X105" s="9"/>
      <c r="Y105" s="9"/>
      <c r="Z105" s="9"/>
      <c r="AA105" s="9"/>
      <c r="AB105" s="9"/>
      <c r="AC105" s="9"/>
      <c r="AD105" s="113"/>
      <c r="AG105" t="str">
        <f t="shared" si="15"/>
        <v/>
      </c>
    </row>
    <row r="106" spans="1:33" ht="15" customHeight="1" outlineLevel="1" x14ac:dyDescent="0.3">
      <c r="A106" s="2" t="s">
        <v>70</v>
      </c>
      <c r="B106" s="2" t="s">
        <v>280</v>
      </c>
      <c r="C106" s="31" t="s">
        <v>73</v>
      </c>
      <c r="D106" s="31" t="s">
        <v>74</v>
      </c>
      <c r="E106" s="121">
        <v>37749</v>
      </c>
      <c r="F106" s="124">
        <v>37973</v>
      </c>
      <c r="G106" s="132" t="s">
        <v>14</v>
      </c>
      <c r="H106" s="132">
        <v>39119</v>
      </c>
      <c r="I106" s="101" t="s">
        <v>127</v>
      </c>
      <c r="J106" s="31">
        <v>120030970</v>
      </c>
      <c r="K106" s="3" t="s">
        <v>75</v>
      </c>
      <c r="L106" s="10" t="s">
        <v>15</v>
      </c>
      <c r="M106" s="170">
        <v>1</v>
      </c>
      <c r="N106">
        <v>1</v>
      </c>
      <c r="O106">
        <v>1</v>
      </c>
      <c r="P106">
        <v>0</v>
      </c>
      <c r="Q106" s="172">
        <v>1</v>
      </c>
      <c r="R106" s="9">
        <v>1</v>
      </c>
      <c r="S106" s="9">
        <v>1</v>
      </c>
      <c r="T106" s="9">
        <v>0</v>
      </c>
      <c r="U106" s="172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G106" t="str">
        <f t="shared" si="15"/>
        <v/>
      </c>
    </row>
    <row r="107" spans="1:33" ht="15" customHeight="1" outlineLevel="1" x14ac:dyDescent="0.3">
      <c r="A107" s="2" t="s">
        <v>70</v>
      </c>
      <c r="B107" s="2" t="s">
        <v>70</v>
      </c>
      <c r="C107" s="31" t="s">
        <v>71</v>
      </c>
      <c r="D107" s="31" t="s">
        <v>72</v>
      </c>
      <c r="E107" s="121">
        <v>38267</v>
      </c>
      <c r="F107" s="124">
        <v>38358</v>
      </c>
      <c r="G107" s="132" t="s">
        <v>14</v>
      </c>
      <c r="H107" s="132">
        <v>39504</v>
      </c>
      <c r="I107" s="101">
        <v>23390</v>
      </c>
      <c r="J107" s="31">
        <v>120050430</v>
      </c>
      <c r="K107" s="3" t="s">
        <v>76</v>
      </c>
      <c r="L107" s="10" t="s">
        <v>15</v>
      </c>
      <c r="M107" s="170">
        <v>2</v>
      </c>
      <c r="N107">
        <v>1</v>
      </c>
      <c r="O107">
        <v>1</v>
      </c>
      <c r="P107">
        <v>0</v>
      </c>
      <c r="Q107" s="172">
        <v>2</v>
      </c>
      <c r="R107" s="9">
        <v>1</v>
      </c>
      <c r="S107" s="9">
        <v>1</v>
      </c>
      <c r="T107" s="9">
        <v>0</v>
      </c>
      <c r="U107" s="172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G107" t="str">
        <f t="shared" si="15"/>
        <v/>
      </c>
    </row>
    <row r="108" spans="1:33" ht="15" customHeight="1" outlineLevel="1" x14ac:dyDescent="0.3">
      <c r="A108" s="2" t="s">
        <v>70</v>
      </c>
      <c r="B108" s="2" t="s">
        <v>280</v>
      </c>
      <c r="C108" s="31" t="s">
        <v>73</v>
      </c>
      <c r="D108" s="31" t="s">
        <v>74</v>
      </c>
      <c r="E108" s="121">
        <v>38923</v>
      </c>
      <c r="F108" s="124">
        <v>39331</v>
      </c>
      <c r="G108" s="132" t="s">
        <v>14</v>
      </c>
      <c r="H108" s="132">
        <v>43420</v>
      </c>
      <c r="I108" s="101">
        <v>24122</v>
      </c>
      <c r="J108" s="31">
        <v>120070030</v>
      </c>
      <c r="K108" s="3" t="s">
        <v>77</v>
      </c>
      <c r="L108" s="10" t="s">
        <v>15</v>
      </c>
      <c r="M108" s="170">
        <v>3</v>
      </c>
      <c r="N108">
        <v>2</v>
      </c>
      <c r="O108">
        <v>2</v>
      </c>
      <c r="P108">
        <v>0</v>
      </c>
      <c r="Q108" s="172">
        <v>3</v>
      </c>
      <c r="R108" s="9">
        <v>2</v>
      </c>
      <c r="S108" s="9">
        <v>2</v>
      </c>
      <c r="T108" s="9">
        <v>0</v>
      </c>
      <c r="U108" s="172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G108" t="str">
        <f t="shared" si="15"/>
        <v/>
      </c>
    </row>
    <row r="109" spans="1:33" ht="15" customHeight="1" outlineLevel="1" x14ac:dyDescent="0.3">
      <c r="A109" s="24" t="s">
        <v>70</v>
      </c>
      <c r="B109" s="24" t="s">
        <v>70</v>
      </c>
      <c r="C109" s="71">
        <v>497</v>
      </c>
      <c r="D109" s="71">
        <v>280</v>
      </c>
      <c r="E109" s="124">
        <v>39797</v>
      </c>
      <c r="F109" s="124">
        <v>41074</v>
      </c>
      <c r="G109" s="132" t="s">
        <v>14</v>
      </c>
      <c r="H109" s="132">
        <v>43637</v>
      </c>
      <c r="I109" s="101">
        <v>24819</v>
      </c>
      <c r="J109" s="71">
        <v>120090050</v>
      </c>
      <c r="K109" s="24" t="s">
        <v>271</v>
      </c>
      <c r="L109" s="10" t="s">
        <v>27</v>
      </c>
      <c r="M109" s="170">
        <v>0</v>
      </c>
      <c r="N109">
        <v>0</v>
      </c>
      <c r="O109">
        <v>0</v>
      </c>
      <c r="P109">
        <v>0</v>
      </c>
      <c r="Q109" s="177">
        <v>0</v>
      </c>
      <c r="R109" s="23">
        <v>0</v>
      </c>
      <c r="S109" s="23">
        <v>0</v>
      </c>
      <c r="T109" s="23">
        <v>0</v>
      </c>
      <c r="U109" s="177">
        <v>34367</v>
      </c>
      <c r="V109" s="23">
        <v>26115</v>
      </c>
      <c r="W109" s="23">
        <v>0</v>
      </c>
      <c r="X109" s="23">
        <v>0</v>
      </c>
      <c r="Y109" s="23">
        <v>0</v>
      </c>
      <c r="Z109" s="23">
        <v>0</v>
      </c>
      <c r="AA109" s="23">
        <v>0</v>
      </c>
      <c r="AB109" s="23">
        <v>0</v>
      </c>
      <c r="AC109" s="23">
        <v>5</v>
      </c>
      <c r="AD109" s="9">
        <v>26115</v>
      </c>
      <c r="AG109" t="str">
        <f t="shared" si="15"/>
        <v/>
      </c>
    </row>
    <row r="110" spans="1:33" ht="15" customHeight="1" outlineLevel="1" x14ac:dyDescent="0.3">
      <c r="A110" s="24" t="s">
        <v>70</v>
      </c>
      <c r="B110" s="24" t="s">
        <v>70</v>
      </c>
      <c r="C110" s="71">
        <v>497</v>
      </c>
      <c r="D110" s="71">
        <v>280</v>
      </c>
      <c r="E110" s="121">
        <v>44531</v>
      </c>
      <c r="F110" s="124">
        <v>45015</v>
      </c>
      <c r="G110" s="123">
        <v>46898</v>
      </c>
      <c r="H110" s="123">
        <v>46167</v>
      </c>
      <c r="I110" s="81"/>
      <c r="J110" s="71">
        <v>120200030</v>
      </c>
      <c r="K110" s="3" t="s">
        <v>535</v>
      </c>
      <c r="L110" s="10" t="s">
        <v>15</v>
      </c>
      <c r="M110" s="170">
        <v>2</v>
      </c>
      <c r="N110">
        <v>1</v>
      </c>
      <c r="O110">
        <v>1</v>
      </c>
      <c r="P110">
        <v>0</v>
      </c>
      <c r="Q110" s="172">
        <v>2</v>
      </c>
      <c r="R110" s="9">
        <v>1</v>
      </c>
      <c r="S110" s="9">
        <v>1</v>
      </c>
      <c r="T110" s="9">
        <v>0</v>
      </c>
      <c r="U110" s="172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G110" t="str">
        <f t="shared" si="15"/>
        <v/>
      </c>
    </row>
    <row r="111" spans="1:33" s="35" customFormat="1" outlineLevel="1" x14ac:dyDescent="0.3">
      <c r="A111" s="24" t="s">
        <v>70</v>
      </c>
      <c r="B111" s="24" t="s">
        <v>280</v>
      </c>
      <c r="C111" s="31" t="s">
        <v>73</v>
      </c>
      <c r="D111" s="31" t="s">
        <v>74</v>
      </c>
      <c r="E111" s="121">
        <v>44844</v>
      </c>
      <c r="F111" s="124">
        <v>45645</v>
      </c>
      <c r="G111" s="121">
        <v>11017</v>
      </c>
      <c r="H111" s="121">
        <v>46811</v>
      </c>
      <c r="I111" s="27"/>
      <c r="J111" s="31">
        <v>620230050</v>
      </c>
      <c r="K111" s="19" t="s">
        <v>724</v>
      </c>
      <c r="L111" s="10" t="s">
        <v>15</v>
      </c>
      <c r="M111" s="170">
        <v>3</v>
      </c>
      <c r="N111">
        <v>3</v>
      </c>
      <c r="O111">
        <v>3</v>
      </c>
      <c r="P111">
        <v>0</v>
      </c>
      <c r="Q111" s="172">
        <v>3</v>
      </c>
      <c r="R111" s="9">
        <v>3</v>
      </c>
      <c r="S111" s="9">
        <v>3</v>
      </c>
      <c r="T111" s="9">
        <v>0</v>
      </c>
      <c r="U111" s="172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G111" t="str">
        <f t="shared" si="15"/>
        <v/>
      </c>
    </row>
    <row r="112" spans="1:33" s="35" customFormat="1" outlineLevel="1" x14ac:dyDescent="0.3">
      <c r="A112" s="24" t="s">
        <v>70</v>
      </c>
      <c r="B112" s="24" t="s">
        <v>280</v>
      </c>
      <c r="C112" s="31" t="s">
        <v>765</v>
      </c>
      <c r="D112" s="31" t="s">
        <v>766</v>
      </c>
      <c r="E112" s="121">
        <v>45518</v>
      </c>
      <c r="F112" s="124">
        <v>45764</v>
      </c>
      <c r="G112" s="121">
        <v>11132</v>
      </c>
      <c r="H112" s="121">
        <v>46927</v>
      </c>
      <c r="I112" s="27"/>
      <c r="J112" s="31" t="s">
        <v>745</v>
      </c>
      <c r="K112" s="19" t="s">
        <v>746</v>
      </c>
      <c r="L112" s="10" t="s">
        <v>15</v>
      </c>
      <c r="M112" s="172">
        <v>1</v>
      </c>
      <c r="N112" s="9">
        <v>1</v>
      </c>
      <c r="O112" s="9">
        <v>1</v>
      </c>
      <c r="P112" s="9">
        <v>0</v>
      </c>
      <c r="Q112" s="172">
        <v>1</v>
      </c>
      <c r="R112" s="9">
        <v>1</v>
      </c>
      <c r="S112" s="9">
        <v>1</v>
      </c>
      <c r="T112" s="9">
        <v>0</v>
      </c>
      <c r="U112" s="172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G112" t="str">
        <f t="shared" si="15"/>
        <v/>
      </c>
    </row>
    <row r="113" spans="1:33" ht="15" customHeight="1" x14ac:dyDescent="0.3">
      <c r="A113" s="7"/>
      <c r="B113" s="7"/>
      <c r="C113" s="31"/>
      <c r="D113" s="31"/>
      <c r="E113" s="125"/>
      <c r="F113" s="125"/>
      <c r="G113" s="121"/>
      <c r="H113" s="121"/>
      <c r="I113" s="27"/>
      <c r="J113" s="34"/>
      <c r="K113" s="11" t="s">
        <v>70</v>
      </c>
      <c r="L113" s="13">
        <f>COUNTA(L106:L112)</f>
        <v>7</v>
      </c>
      <c r="M113" s="171">
        <f t="shared" ref="M113:P113" si="22">SUM(M106:M112)</f>
        <v>12</v>
      </c>
      <c r="N113" s="12">
        <f t="shared" si="22"/>
        <v>9</v>
      </c>
      <c r="O113" s="12">
        <f t="shared" si="22"/>
        <v>9</v>
      </c>
      <c r="P113" s="12">
        <f t="shared" si="22"/>
        <v>0</v>
      </c>
      <c r="Q113" s="171">
        <f t="shared" ref="Q113:AD113" si="23">SUM(Q106:Q112)</f>
        <v>12</v>
      </c>
      <c r="R113" s="12">
        <f t="shared" si="23"/>
        <v>9</v>
      </c>
      <c r="S113" s="12">
        <f t="shared" si="23"/>
        <v>9</v>
      </c>
      <c r="T113" s="12">
        <f t="shared" si="23"/>
        <v>0</v>
      </c>
      <c r="U113" s="171">
        <f t="shared" si="23"/>
        <v>34367</v>
      </c>
      <c r="V113" s="12">
        <f t="shared" si="23"/>
        <v>26115</v>
      </c>
      <c r="W113" s="12">
        <f t="shared" si="23"/>
        <v>0</v>
      </c>
      <c r="X113" s="12">
        <f t="shared" si="23"/>
        <v>0</v>
      </c>
      <c r="Y113" s="12">
        <f t="shared" si="23"/>
        <v>0</v>
      </c>
      <c r="Z113" s="12">
        <f t="shared" si="23"/>
        <v>0</v>
      </c>
      <c r="AA113" s="12">
        <f t="shared" si="23"/>
        <v>0</v>
      </c>
      <c r="AB113" s="12">
        <f t="shared" si="23"/>
        <v>0</v>
      </c>
      <c r="AC113" s="12">
        <f t="shared" si="23"/>
        <v>5</v>
      </c>
      <c r="AD113" s="12">
        <f t="shared" si="23"/>
        <v>26115</v>
      </c>
      <c r="AG113" t="str">
        <f t="shared" si="15"/>
        <v/>
      </c>
    </row>
    <row r="114" spans="1:33" ht="15" customHeight="1" x14ac:dyDescent="0.3">
      <c r="A114" s="72"/>
      <c r="B114" s="72"/>
      <c r="C114" s="73"/>
      <c r="D114" s="73"/>
      <c r="E114" s="126"/>
      <c r="F114" s="126"/>
      <c r="G114" s="126"/>
      <c r="H114" s="126"/>
      <c r="I114" s="74"/>
      <c r="J114" s="75"/>
      <c r="K114" s="76"/>
      <c r="L114" s="85"/>
      <c r="M114" s="165"/>
      <c r="N114" s="85"/>
      <c r="O114" s="85"/>
      <c r="P114" s="85"/>
      <c r="Q114" s="175"/>
      <c r="R114" s="77"/>
      <c r="S114" s="77"/>
      <c r="T114" s="77"/>
      <c r="U114" s="175"/>
      <c r="V114" s="77"/>
      <c r="W114" s="77"/>
      <c r="X114" s="77"/>
      <c r="Y114" s="77"/>
      <c r="Z114" s="77"/>
      <c r="AA114" s="77"/>
      <c r="AB114" s="77"/>
      <c r="AC114" s="77"/>
      <c r="AD114" s="113"/>
      <c r="AG114" t="str">
        <f t="shared" si="15"/>
        <v/>
      </c>
    </row>
    <row r="115" spans="1:33" ht="15" customHeight="1" outlineLevel="1" x14ac:dyDescent="0.3">
      <c r="A115" s="7"/>
      <c r="B115" s="7"/>
      <c r="C115" s="31"/>
      <c r="D115" s="31"/>
      <c r="E115" s="125"/>
      <c r="F115" s="125"/>
      <c r="G115" s="121"/>
      <c r="H115" s="121"/>
      <c r="I115" s="27"/>
      <c r="J115" s="68" t="s">
        <v>11</v>
      </c>
      <c r="K115" s="8" t="s">
        <v>12</v>
      </c>
      <c r="L115" s="14"/>
      <c r="M115" s="161"/>
      <c r="N115" s="14"/>
      <c r="O115" s="14"/>
      <c r="P115" s="14"/>
      <c r="Q115" s="172"/>
      <c r="R115" s="9"/>
      <c r="S115" s="9"/>
      <c r="T115" s="9"/>
      <c r="U115" s="172"/>
      <c r="V115" s="9"/>
      <c r="W115" s="9"/>
      <c r="X115" s="9"/>
      <c r="Y115" s="9"/>
      <c r="Z115" s="9"/>
      <c r="AA115" s="9"/>
      <c r="AB115" s="9"/>
      <c r="AC115" s="9"/>
      <c r="AD115" s="113"/>
      <c r="AG115" t="str">
        <f t="shared" si="15"/>
        <v/>
      </c>
    </row>
    <row r="116" spans="1:33" ht="15" customHeight="1" outlineLevel="1" x14ac:dyDescent="0.3">
      <c r="A116" s="2" t="s">
        <v>79</v>
      </c>
      <c r="B116" s="2" t="s">
        <v>78</v>
      </c>
      <c r="C116" s="31" t="s">
        <v>87</v>
      </c>
      <c r="D116" s="31" t="s">
        <v>88</v>
      </c>
      <c r="E116" s="121">
        <v>35878</v>
      </c>
      <c r="F116" s="124">
        <v>36566</v>
      </c>
      <c r="G116" s="123" t="s">
        <v>14</v>
      </c>
      <c r="H116" s="123">
        <v>37713</v>
      </c>
      <c r="I116" s="80"/>
      <c r="J116" s="71">
        <v>119980730</v>
      </c>
      <c r="K116" s="24" t="s">
        <v>606</v>
      </c>
      <c r="L116" s="10" t="s">
        <v>15</v>
      </c>
      <c r="M116" s="170">
        <v>2</v>
      </c>
      <c r="N116">
        <v>1</v>
      </c>
      <c r="O116">
        <v>1</v>
      </c>
      <c r="P116">
        <v>0</v>
      </c>
      <c r="Q116" s="172">
        <v>2</v>
      </c>
      <c r="R116" s="9">
        <v>1</v>
      </c>
      <c r="S116" s="9">
        <v>1</v>
      </c>
      <c r="T116" s="9">
        <v>0</v>
      </c>
      <c r="U116" s="172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G116" t="str">
        <f t="shared" si="15"/>
        <v/>
      </c>
    </row>
    <row r="117" spans="1:33" ht="15" customHeight="1" outlineLevel="1" x14ac:dyDescent="0.3">
      <c r="A117" s="2" t="s">
        <v>79</v>
      </c>
      <c r="B117" s="2" t="s">
        <v>78</v>
      </c>
      <c r="C117" s="31" t="s">
        <v>82</v>
      </c>
      <c r="D117" s="31" t="s">
        <v>83</v>
      </c>
      <c r="E117" s="121">
        <v>35982</v>
      </c>
      <c r="F117" s="124">
        <v>40857</v>
      </c>
      <c r="G117" s="133" t="s">
        <v>14</v>
      </c>
      <c r="H117" s="133">
        <v>45007</v>
      </c>
      <c r="I117" s="102">
        <v>22476</v>
      </c>
      <c r="J117" s="31" t="s">
        <v>577</v>
      </c>
      <c r="K117" s="3" t="s">
        <v>84</v>
      </c>
      <c r="L117" s="10" t="s">
        <v>27</v>
      </c>
      <c r="M117" s="170">
        <v>0</v>
      </c>
      <c r="N117">
        <v>0</v>
      </c>
      <c r="O117">
        <v>0</v>
      </c>
      <c r="P117">
        <v>0</v>
      </c>
      <c r="Q117" s="172">
        <v>0</v>
      </c>
      <c r="R117" s="9">
        <v>0</v>
      </c>
      <c r="S117" s="9">
        <v>0</v>
      </c>
      <c r="T117" s="9">
        <v>0</v>
      </c>
      <c r="U117" s="172">
        <v>11808</v>
      </c>
      <c r="V117" s="9">
        <v>11808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5</v>
      </c>
      <c r="AD117" s="9">
        <v>11808</v>
      </c>
      <c r="AG117" t="str">
        <f t="shared" si="15"/>
        <v/>
      </c>
    </row>
    <row r="118" spans="1:33" ht="15" customHeight="1" outlineLevel="1" x14ac:dyDescent="0.3">
      <c r="A118" s="2" t="s">
        <v>79</v>
      </c>
      <c r="B118" s="2" t="s">
        <v>280</v>
      </c>
      <c r="C118" s="31" t="s">
        <v>80</v>
      </c>
      <c r="D118" s="31" t="s">
        <v>81</v>
      </c>
      <c r="E118" s="121">
        <v>37287</v>
      </c>
      <c r="F118" s="124">
        <v>37714</v>
      </c>
      <c r="G118" s="133" t="s">
        <v>14</v>
      </c>
      <c r="H118" s="133">
        <v>38896</v>
      </c>
      <c r="I118" s="102">
        <v>22878</v>
      </c>
      <c r="J118" s="31">
        <v>120020780</v>
      </c>
      <c r="K118" s="3" t="s">
        <v>89</v>
      </c>
      <c r="L118" s="10" t="s">
        <v>15</v>
      </c>
      <c r="M118" s="170">
        <v>1</v>
      </c>
      <c r="N118">
        <v>1</v>
      </c>
      <c r="O118">
        <v>1</v>
      </c>
      <c r="P118">
        <v>0</v>
      </c>
      <c r="Q118" s="172">
        <v>1</v>
      </c>
      <c r="R118" s="9">
        <v>1</v>
      </c>
      <c r="S118" s="9">
        <v>1</v>
      </c>
      <c r="T118" s="9">
        <v>0</v>
      </c>
      <c r="U118" s="172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G118" t="str">
        <f t="shared" si="15"/>
        <v/>
      </c>
    </row>
    <row r="119" spans="1:33" ht="15" customHeight="1" outlineLevel="1" x14ac:dyDescent="0.3">
      <c r="A119" s="2" t="s">
        <v>79</v>
      </c>
      <c r="B119" s="2" t="s">
        <v>78</v>
      </c>
      <c r="C119" s="31" t="s">
        <v>85</v>
      </c>
      <c r="D119" s="31" t="s">
        <v>86</v>
      </c>
      <c r="E119" s="121">
        <v>37718</v>
      </c>
      <c r="F119" s="124">
        <v>37931</v>
      </c>
      <c r="G119" s="133" t="s">
        <v>14</v>
      </c>
      <c r="H119" s="133">
        <v>39091</v>
      </c>
      <c r="I119" s="102">
        <v>23209</v>
      </c>
      <c r="J119" s="31">
        <v>120030840</v>
      </c>
      <c r="K119" s="3" t="s">
        <v>90</v>
      </c>
      <c r="L119" s="10" t="s">
        <v>15</v>
      </c>
      <c r="M119" s="170">
        <v>1</v>
      </c>
      <c r="N119">
        <v>1</v>
      </c>
      <c r="O119">
        <v>1</v>
      </c>
      <c r="P119">
        <v>0</v>
      </c>
      <c r="Q119" s="172">
        <v>1</v>
      </c>
      <c r="R119" s="9">
        <v>1</v>
      </c>
      <c r="S119" s="9">
        <v>1</v>
      </c>
      <c r="T119" s="9">
        <v>0</v>
      </c>
      <c r="U119" s="172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G119" t="str">
        <f t="shared" si="15"/>
        <v/>
      </c>
    </row>
    <row r="120" spans="1:33" ht="15" customHeight="1" outlineLevel="1" x14ac:dyDescent="0.3">
      <c r="A120" s="2" t="s">
        <v>79</v>
      </c>
      <c r="B120" s="2" t="s">
        <v>78</v>
      </c>
      <c r="C120" s="31" t="s">
        <v>91</v>
      </c>
      <c r="D120" s="31" t="s">
        <v>92</v>
      </c>
      <c r="E120" s="121">
        <v>37747</v>
      </c>
      <c r="F120" s="124">
        <v>37938</v>
      </c>
      <c r="G120" s="133" t="s">
        <v>14</v>
      </c>
      <c r="H120" s="133">
        <v>39091</v>
      </c>
      <c r="I120" s="102">
        <v>23131</v>
      </c>
      <c r="J120" s="31">
        <v>120030950</v>
      </c>
      <c r="K120" s="3" t="s">
        <v>93</v>
      </c>
      <c r="L120" s="10" t="s">
        <v>15</v>
      </c>
      <c r="M120" s="170">
        <v>3</v>
      </c>
      <c r="N120">
        <v>3</v>
      </c>
      <c r="O120">
        <v>3</v>
      </c>
      <c r="P120">
        <v>0</v>
      </c>
      <c r="Q120" s="172">
        <v>3</v>
      </c>
      <c r="R120" s="9">
        <v>3</v>
      </c>
      <c r="S120" s="9">
        <v>3</v>
      </c>
      <c r="T120" s="9">
        <v>0</v>
      </c>
      <c r="U120" s="172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G120" t="str">
        <f t="shared" si="15"/>
        <v/>
      </c>
    </row>
    <row r="121" spans="1:33" ht="15" customHeight="1" outlineLevel="1" x14ac:dyDescent="0.3">
      <c r="A121" s="2" t="s">
        <v>79</v>
      </c>
      <c r="B121" s="2" t="s">
        <v>280</v>
      </c>
      <c r="C121" s="31" t="s">
        <v>94</v>
      </c>
      <c r="D121" s="31" t="s">
        <v>95</v>
      </c>
      <c r="E121" s="121">
        <v>37998</v>
      </c>
      <c r="F121" s="124">
        <v>38085</v>
      </c>
      <c r="G121" s="133" t="s">
        <v>14</v>
      </c>
      <c r="H121" s="133">
        <v>39229</v>
      </c>
      <c r="I121" s="102">
        <v>23421</v>
      </c>
      <c r="J121" s="31">
        <v>120040480</v>
      </c>
      <c r="K121" s="3" t="s">
        <v>96</v>
      </c>
      <c r="L121" s="10" t="s">
        <v>15</v>
      </c>
      <c r="M121" s="170">
        <v>0</v>
      </c>
      <c r="N121">
        <v>0</v>
      </c>
      <c r="O121">
        <v>0</v>
      </c>
      <c r="P121">
        <v>0</v>
      </c>
      <c r="Q121" s="172">
        <v>2</v>
      </c>
      <c r="R121" s="9">
        <v>1</v>
      </c>
      <c r="S121" s="9">
        <v>1</v>
      </c>
      <c r="T121" s="9">
        <v>0</v>
      </c>
      <c r="U121" s="172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G121" t="str">
        <f t="shared" si="15"/>
        <v/>
      </c>
    </row>
    <row r="122" spans="1:33" ht="15" customHeight="1" outlineLevel="1" x14ac:dyDescent="0.3">
      <c r="A122" s="2" t="s">
        <v>79</v>
      </c>
      <c r="B122" s="2" t="s">
        <v>78</v>
      </c>
      <c r="C122" s="31" t="s">
        <v>87</v>
      </c>
      <c r="D122" s="31" t="s">
        <v>88</v>
      </c>
      <c r="E122" s="121">
        <v>38497</v>
      </c>
      <c r="F122" s="124">
        <v>38673</v>
      </c>
      <c r="G122" s="133" t="s">
        <v>14</v>
      </c>
      <c r="H122" s="133">
        <v>39845</v>
      </c>
      <c r="I122" s="102">
        <v>23502</v>
      </c>
      <c r="J122" s="31">
        <v>120050960</v>
      </c>
      <c r="K122" s="3" t="s">
        <v>97</v>
      </c>
      <c r="L122" s="10" t="s">
        <v>15</v>
      </c>
      <c r="M122" s="170">
        <v>0</v>
      </c>
      <c r="N122">
        <v>0</v>
      </c>
      <c r="O122">
        <v>0</v>
      </c>
      <c r="P122">
        <v>0</v>
      </c>
      <c r="Q122" s="172">
        <v>2</v>
      </c>
      <c r="R122" s="9">
        <v>2</v>
      </c>
      <c r="S122" s="9">
        <v>2</v>
      </c>
      <c r="T122" s="9">
        <v>0</v>
      </c>
      <c r="U122" s="172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G122" t="str">
        <f t="shared" si="15"/>
        <v/>
      </c>
    </row>
    <row r="123" spans="1:33" ht="15" customHeight="1" outlineLevel="1" x14ac:dyDescent="0.3">
      <c r="A123" s="2" t="s">
        <v>79</v>
      </c>
      <c r="B123" s="2" t="s">
        <v>660</v>
      </c>
      <c r="C123" s="31" t="s">
        <v>91</v>
      </c>
      <c r="D123" s="31" t="s">
        <v>92</v>
      </c>
      <c r="E123" s="121">
        <v>45116</v>
      </c>
      <c r="F123" s="124">
        <v>45456</v>
      </c>
      <c r="G123" s="123">
        <v>47327</v>
      </c>
      <c r="H123" s="123">
        <v>46596</v>
      </c>
      <c r="I123" s="80"/>
      <c r="J123" s="71">
        <v>620230140</v>
      </c>
      <c r="K123" s="3" t="s">
        <v>659</v>
      </c>
      <c r="L123" s="10" t="s">
        <v>15</v>
      </c>
      <c r="M123" s="170">
        <v>3</v>
      </c>
      <c r="N123">
        <v>3</v>
      </c>
      <c r="O123">
        <v>3</v>
      </c>
      <c r="P123">
        <v>0</v>
      </c>
      <c r="Q123" s="172">
        <v>3</v>
      </c>
      <c r="R123" s="9">
        <v>3</v>
      </c>
      <c r="S123" s="9">
        <v>3</v>
      </c>
      <c r="T123" s="9">
        <v>0</v>
      </c>
      <c r="U123" s="172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G123" t="str">
        <f t="shared" si="15"/>
        <v/>
      </c>
    </row>
    <row r="124" spans="1:33" ht="15" customHeight="1" x14ac:dyDescent="0.3">
      <c r="A124" s="7"/>
      <c r="B124" s="7"/>
      <c r="C124" s="31"/>
      <c r="D124" s="31"/>
      <c r="E124" s="125"/>
      <c r="F124" s="125"/>
      <c r="G124" s="121"/>
      <c r="H124" s="121"/>
      <c r="I124" s="27"/>
      <c r="J124" s="34"/>
      <c r="K124" s="11" t="s">
        <v>79</v>
      </c>
      <c r="L124" s="13">
        <f>COUNTA(L116:L123)</f>
        <v>8</v>
      </c>
      <c r="M124" s="171">
        <f t="shared" ref="M124:P124" si="24">SUM(M116:M123)</f>
        <v>10</v>
      </c>
      <c r="N124" s="12">
        <f t="shared" si="24"/>
        <v>9</v>
      </c>
      <c r="O124" s="12">
        <f t="shared" si="24"/>
        <v>9</v>
      </c>
      <c r="P124" s="12">
        <f t="shared" si="24"/>
        <v>0</v>
      </c>
      <c r="Q124" s="171">
        <f t="shared" ref="Q124:AD124" si="25">SUM(Q116:Q123)</f>
        <v>14</v>
      </c>
      <c r="R124" s="12">
        <f t="shared" si="25"/>
        <v>12</v>
      </c>
      <c r="S124" s="12">
        <f t="shared" si="25"/>
        <v>12</v>
      </c>
      <c r="T124" s="12">
        <f t="shared" si="25"/>
        <v>0</v>
      </c>
      <c r="U124" s="171">
        <f t="shared" si="25"/>
        <v>11808</v>
      </c>
      <c r="V124" s="12">
        <f t="shared" si="25"/>
        <v>11808</v>
      </c>
      <c r="W124" s="12">
        <f t="shared" si="25"/>
        <v>0</v>
      </c>
      <c r="X124" s="12">
        <f t="shared" si="25"/>
        <v>0</v>
      </c>
      <c r="Y124" s="12">
        <f t="shared" si="25"/>
        <v>0</v>
      </c>
      <c r="Z124" s="12">
        <f t="shared" si="25"/>
        <v>0</v>
      </c>
      <c r="AA124" s="12">
        <f t="shared" si="25"/>
        <v>0</v>
      </c>
      <c r="AB124" s="12">
        <f t="shared" si="25"/>
        <v>0</v>
      </c>
      <c r="AC124" s="12">
        <f t="shared" si="25"/>
        <v>5</v>
      </c>
      <c r="AD124" s="12">
        <f t="shared" si="25"/>
        <v>11808</v>
      </c>
      <c r="AG124" t="str">
        <f t="shared" si="15"/>
        <v/>
      </c>
    </row>
    <row r="125" spans="1:33" ht="15" customHeight="1" x14ac:dyDescent="0.3">
      <c r="A125" s="7"/>
      <c r="B125" s="7"/>
      <c r="C125" s="31"/>
      <c r="D125" s="31"/>
      <c r="E125" s="125"/>
      <c r="F125" s="125"/>
      <c r="G125" s="121"/>
      <c r="H125" s="121"/>
      <c r="I125" s="27"/>
      <c r="J125" s="34"/>
      <c r="K125" s="11"/>
      <c r="L125" s="13"/>
      <c r="M125" s="163"/>
      <c r="N125" s="13"/>
      <c r="O125" s="13"/>
      <c r="P125" s="13"/>
      <c r="Q125" s="171"/>
      <c r="R125" s="12"/>
      <c r="S125" s="12"/>
      <c r="T125" s="12"/>
      <c r="U125" s="171"/>
      <c r="V125" s="12"/>
      <c r="W125" s="12"/>
      <c r="X125" s="12"/>
      <c r="Y125" s="12"/>
      <c r="Z125" s="12"/>
      <c r="AA125" s="12"/>
      <c r="AB125" s="12"/>
      <c r="AC125" s="12"/>
      <c r="AD125" s="12"/>
      <c r="AG125" t="str">
        <f t="shared" si="15"/>
        <v/>
      </c>
    </row>
    <row r="126" spans="1:33" ht="15" customHeight="1" outlineLevel="1" x14ac:dyDescent="0.3">
      <c r="A126" s="7"/>
      <c r="B126" s="7"/>
      <c r="C126" s="31"/>
      <c r="D126" s="31"/>
      <c r="E126" s="125"/>
      <c r="F126" s="125"/>
      <c r="G126" s="121"/>
      <c r="H126" s="121"/>
      <c r="I126" s="27"/>
      <c r="J126" s="68" t="s">
        <v>11</v>
      </c>
      <c r="K126" s="8" t="s">
        <v>12</v>
      </c>
      <c r="L126" s="13"/>
      <c r="M126" s="163"/>
      <c r="N126" s="13"/>
      <c r="O126" s="13"/>
      <c r="P126" s="13"/>
      <c r="Q126" s="171"/>
      <c r="R126" s="12"/>
      <c r="S126" s="12"/>
      <c r="T126" s="12"/>
      <c r="U126" s="171"/>
      <c r="V126" s="12"/>
      <c r="W126" s="12"/>
      <c r="X126" s="12"/>
      <c r="Y126" s="12"/>
      <c r="Z126" s="12"/>
      <c r="AA126" s="12"/>
      <c r="AB126" s="12"/>
      <c r="AC126" s="12"/>
      <c r="AD126" s="12"/>
      <c r="AG126" t="str">
        <f t="shared" si="15"/>
        <v/>
      </c>
    </row>
    <row r="127" spans="1:33" s="35" customFormat="1" ht="15" customHeight="1" outlineLevel="1" x14ac:dyDescent="0.3">
      <c r="A127" s="2" t="s">
        <v>79</v>
      </c>
      <c r="B127" s="2" t="s">
        <v>78</v>
      </c>
      <c r="C127" s="31" t="s">
        <v>82</v>
      </c>
      <c r="D127" s="31" t="s">
        <v>83</v>
      </c>
      <c r="E127" s="121">
        <v>42227</v>
      </c>
      <c r="F127" s="124">
        <v>43412</v>
      </c>
      <c r="G127" s="123">
        <v>47122</v>
      </c>
      <c r="H127" s="123" t="s">
        <v>14</v>
      </c>
      <c r="I127" s="81"/>
      <c r="J127" s="31" t="s">
        <v>548</v>
      </c>
      <c r="K127" s="83" t="s">
        <v>374</v>
      </c>
      <c r="L127" s="10" t="s">
        <v>27</v>
      </c>
      <c r="M127" s="170">
        <v>0</v>
      </c>
      <c r="N127">
        <v>0</v>
      </c>
      <c r="O127">
        <v>0</v>
      </c>
      <c r="P127">
        <v>0</v>
      </c>
      <c r="Q127" s="162">
        <v>0</v>
      </c>
      <c r="R127" s="26">
        <v>0</v>
      </c>
      <c r="S127" s="26">
        <v>0</v>
      </c>
      <c r="T127" s="26">
        <v>0</v>
      </c>
      <c r="U127" s="172">
        <v>155000</v>
      </c>
      <c r="V127" s="9">
        <v>132984</v>
      </c>
      <c r="W127" s="9">
        <v>0</v>
      </c>
      <c r="X127" s="9">
        <v>0</v>
      </c>
      <c r="Y127" s="9">
        <v>0</v>
      </c>
      <c r="Z127" s="9">
        <v>0</v>
      </c>
      <c r="AA127" s="9">
        <v>295</v>
      </c>
      <c r="AB127" s="9">
        <v>132984</v>
      </c>
      <c r="AC127" s="9">
        <v>0</v>
      </c>
      <c r="AD127" s="9">
        <v>0</v>
      </c>
      <c r="AG127" t="str">
        <f t="shared" si="15"/>
        <v/>
      </c>
    </row>
    <row r="128" spans="1:33" ht="15" customHeight="1" outlineLevel="1" x14ac:dyDescent="0.3">
      <c r="A128" s="2" t="s">
        <v>79</v>
      </c>
      <c r="B128" s="2" t="s">
        <v>78</v>
      </c>
      <c r="C128" s="31" t="s">
        <v>85</v>
      </c>
      <c r="D128" s="31" t="s">
        <v>86</v>
      </c>
      <c r="E128" s="124">
        <v>40948</v>
      </c>
      <c r="F128" s="124">
        <v>41620</v>
      </c>
      <c r="G128" s="124" t="s">
        <v>14</v>
      </c>
      <c r="H128" s="124">
        <v>45279</v>
      </c>
      <c r="I128" s="70">
        <v>25311</v>
      </c>
      <c r="J128" s="31">
        <v>120120160</v>
      </c>
      <c r="K128" s="19" t="s">
        <v>294</v>
      </c>
      <c r="L128" s="10" t="s">
        <v>27</v>
      </c>
      <c r="M128" s="170">
        <v>0</v>
      </c>
      <c r="N128">
        <v>0</v>
      </c>
      <c r="O128">
        <v>0</v>
      </c>
      <c r="P128">
        <v>0</v>
      </c>
      <c r="Q128" s="172">
        <v>0</v>
      </c>
      <c r="R128" s="9">
        <v>0</v>
      </c>
      <c r="S128" s="9">
        <v>0</v>
      </c>
      <c r="T128" s="9">
        <v>0</v>
      </c>
      <c r="U128" s="172">
        <v>289000</v>
      </c>
      <c r="V128" s="9">
        <v>289000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10</v>
      </c>
      <c r="AD128" s="9">
        <v>289000</v>
      </c>
      <c r="AG128" t="str">
        <f t="shared" si="15"/>
        <v/>
      </c>
    </row>
    <row r="129" spans="1:33" ht="15" customHeight="1" outlineLevel="1" x14ac:dyDescent="0.3">
      <c r="A129" s="2" t="s">
        <v>79</v>
      </c>
      <c r="B129" s="2" t="s">
        <v>78</v>
      </c>
      <c r="C129" s="31" t="s">
        <v>483</v>
      </c>
      <c r="D129" s="31" t="s">
        <v>484</v>
      </c>
      <c r="E129" s="121">
        <v>44292</v>
      </c>
      <c r="F129" s="124">
        <v>44686</v>
      </c>
      <c r="G129" s="123">
        <v>45826</v>
      </c>
      <c r="H129" s="123">
        <v>45795</v>
      </c>
      <c r="I129" s="81"/>
      <c r="J129" s="31">
        <v>120210020</v>
      </c>
      <c r="K129" s="3" t="s">
        <v>482</v>
      </c>
      <c r="L129" s="10" t="s">
        <v>27</v>
      </c>
      <c r="M129" s="170">
        <v>0</v>
      </c>
      <c r="N129">
        <v>0</v>
      </c>
      <c r="O129">
        <v>0</v>
      </c>
      <c r="P129">
        <v>0</v>
      </c>
      <c r="Q129" s="172">
        <v>0</v>
      </c>
      <c r="R129" s="9">
        <v>0</v>
      </c>
      <c r="S129" s="9">
        <v>0</v>
      </c>
      <c r="T129" s="9">
        <v>0</v>
      </c>
      <c r="U129" s="172">
        <v>12500</v>
      </c>
      <c r="V129" s="9">
        <v>12500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5</v>
      </c>
      <c r="AD129" s="9">
        <v>12500</v>
      </c>
      <c r="AG129" t="str">
        <f t="shared" si="15"/>
        <v/>
      </c>
    </row>
    <row r="130" spans="1:33" ht="15" customHeight="1" x14ac:dyDescent="0.3">
      <c r="A130" s="7"/>
      <c r="B130" s="7"/>
      <c r="C130" s="31"/>
      <c r="D130" s="31"/>
      <c r="E130" s="125"/>
      <c r="F130" s="125"/>
      <c r="G130" s="121"/>
      <c r="H130" s="121"/>
      <c r="I130" s="27"/>
      <c r="J130" s="34"/>
      <c r="K130" s="11" t="s">
        <v>679</v>
      </c>
      <c r="L130" s="13">
        <f>COUNTA(L127:L129)</f>
        <v>3</v>
      </c>
      <c r="M130" s="171">
        <f>SUM(M127:M129)</f>
        <v>0</v>
      </c>
      <c r="N130" s="12">
        <f t="shared" ref="N130:P130" si="26">SUM(N127:N129)</f>
        <v>0</v>
      </c>
      <c r="O130" s="12">
        <f t="shared" si="26"/>
        <v>0</v>
      </c>
      <c r="P130" s="12">
        <f t="shared" si="26"/>
        <v>0</v>
      </c>
      <c r="Q130" s="171">
        <f>SUM(Q127:Q129)</f>
        <v>0</v>
      </c>
      <c r="R130" s="12">
        <f t="shared" ref="R130:AD130" si="27">SUM(R127:R129)</f>
        <v>0</v>
      </c>
      <c r="S130" s="12">
        <f t="shared" si="27"/>
        <v>0</v>
      </c>
      <c r="T130" s="12">
        <f t="shared" si="27"/>
        <v>0</v>
      </c>
      <c r="U130" s="171">
        <f t="shared" si="27"/>
        <v>456500</v>
      </c>
      <c r="V130" s="12">
        <f t="shared" si="27"/>
        <v>434484</v>
      </c>
      <c r="W130" s="12">
        <f t="shared" si="27"/>
        <v>0</v>
      </c>
      <c r="X130" s="12">
        <f t="shared" si="27"/>
        <v>0</v>
      </c>
      <c r="Y130" s="12">
        <f t="shared" si="27"/>
        <v>0</v>
      </c>
      <c r="Z130" s="12">
        <f t="shared" si="27"/>
        <v>0</v>
      </c>
      <c r="AA130" s="12">
        <f t="shared" si="27"/>
        <v>295</v>
      </c>
      <c r="AB130" s="12">
        <f t="shared" si="27"/>
        <v>132984</v>
      </c>
      <c r="AC130" s="12">
        <f t="shared" si="27"/>
        <v>15</v>
      </c>
      <c r="AD130" s="12">
        <f t="shared" si="27"/>
        <v>301500</v>
      </c>
      <c r="AG130" t="str">
        <f t="shared" si="15"/>
        <v/>
      </c>
    </row>
    <row r="131" spans="1:33" ht="15" customHeight="1" x14ac:dyDescent="0.3">
      <c r="A131" s="7"/>
      <c r="B131" s="7"/>
      <c r="C131" s="31"/>
      <c r="D131" s="31"/>
      <c r="E131" s="125"/>
      <c r="F131" s="125"/>
      <c r="G131" s="121"/>
      <c r="H131" s="121"/>
      <c r="I131" s="27"/>
      <c r="J131" s="34"/>
      <c r="K131" s="11"/>
      <c r="L131" s="13"/>
      <c r="M131" s="163"/>
      <c r="N131" s="13"/>
      <c r="O131" s="13"/>
      <c r="P131" s="13"/>
      <c r="Q131" s="171"/>
      <c r="R131" s="12"/>
      <c r="S131" s="12"/>
      <c r="T131" s="12"/>
      <c r="U131" s="171"/>
      <c r="V131" s="12"/>
      <c r="W131" s="12"/>
      <c r="X131" s="12"/>
      <c r="Y131" s="12"/>
      <c r="Z131" s="12"/>
      <c r="AA131" s="12"/>
      <c r="AB131" s="12"/>
      <c r="AC131" s="12"/>
      <c r="AD131" s="12"/>
      <c r="AG131" t="str">
        <f t="shared" si="15"/>
        <v/>
      </c>
    </row>
    <row r="132" spans="1:33" ht="15" customHeight="1" outlineLevel="1" x14ac:dyDescent="0.3">
      <c r="A132" s="7"/>
      <c r="B132" s="7"/>
      <c r="C132" s="31"/>
      <c r="D132" s="31"/>
      <c r="E132" s="125"/>
      <c r="F132" s="125"/>
      <c r="G132" s="121"/>
      <c r="H132" s="121"/>
      <c r="I132" s="27"/>
      <c r="J132" s="68" t="s">
        <v>11</v>
      </c>
      <c r="K132" s="8" t="s">
        <v>12</v>
      </c>
      <c r="L132" s="13"/>
      <c r="M132" s="163"/>
      <c r="N132" s="13"/>
      <c r="O132" s="13"/>
      <c r="P132" s="13"/>
      <c r="Q132" s="171"/>
      <c r="R132" s="12"/>
      <c r="S132" s="12"/>
      <c r="T132" s="12"/>
      <c r="U132" s="171"/>
      <c r="V132" s="12"/>
      <c r="W132" s="12"/>
      <c r="X132" s="12"/>
      <c r="Y132" s="12"/>
      <c r="Z132" s="12"/>
      <c r="AA132" s="12"/>
      <c r="AB132" s="12"/>
      <c r="AC132" s="12"/>
      <c r="AD132" s="12"/>
      <c r="AG132" t="str">
        <f t="shared" si="15"/>
        <v/>
      </c>
    </row>
    <row r="133" spans="1:33" ht="15" customHeight="1" outlineLevel="1" x14ac:dyDescent="0.3">
      <c r="A133" s="2" t="s">
        <v>434</v>
      </c>
      <c r="B133" s="2" t="s">
        <v>414</v>
      </c>
      <c r="C133" s="31" t="s">
        <v>635</v>
      </c>
      <c r="D133" s="31" t="s">
        <v>636</v>
      </c>
      <c r="E133" s="121">
        <v>45230</v>
      </c>
      <c r="F133" s="124">
        <v>45358</v>
      </c>
      <c r="G133" s="123">
        <v>47257</v>
      </c>
      <c r="H133" s="124">
        <v>46526</v>
      </c>
      <c r="I133" s="35"/>
      <c r="J133" s="71">
        <v>120230160</v>
      </c>
      <c r="K133" s="3" t="s">
        <v>634</v>
      </c>
      <c r="L133" s="10" t="s">
        <v>31</v>
      </c>
      <c r="M133" s="170">
        <v>390</v>
      </c>
      <c r="N133">
        <v>390</v>
      </c>
      <c r="O133">
        <v>0</v>
      </c>
      <c r="P133">
        <v>390</v>
      </c>
      <c r="Q133" s="172">
        <v>390</v>
      </c>
      <c r="R133" s="9">
        <v>390</v>
      </c>
      <c r="S133" s="9">
        <v>0</v>
      </c>
      <c r="T133" s="9">
        <v>390</v>
      </c>
      <c r="U133" s="172">
        <v>5000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G133" t="str">
        <f t="shared" ref="AG133:AG196" si="28">IF(NOT(SUM(S133:T133))=R133,"Error", "")</f>
        <v/>
      </c>
    </row>
    <row r="134" spans="1:33" ht="15" customHeight="1" x14ac:dyDescent="0.3">
      <c r="A134" s="72"/>
      <c r="B134" s="72"/>
      <c r="C134" s="73"/>
      <c r="D134" s="73"/>
      <c r="E134" s="126"/>
      <c r="F134" s="126"/>
      <c r="G134" s="126"/>
      <c r="H134" s="126"/>
      <c r="I134" s="74"/>
      <c r="J134" s="75"/>
      <c r="K134" s="11" t="s">
        <v>413</v>
      </c>
      <c r="L134" s="13">
        <f>COUNTA(L133:L133)</f>
        <v>1</v>
      </c>
      <c r="M134" s="171">
        <f t="shared" ref="M134:P134" si="29">SUM(M133:M133)</f>
        <v>390</v>
      </c>
      <c r="N134" s="12">
        <f t="shared" si="29"/>
        <v>390</v>
      </c>
      <c r="O134" s="12">
        <f t="shared" si="29"/>
        <v>0</v>
      </c>
      <c r="P134" s="12">
        <f t="shared" si="29"/>
        <v>390</v>
      </c>
      <c r="Q134" s="171">
        <f t="shared" ref="Q134:AD134" si="30">SUM(Q133:Q133)</f>
        <v>390</v>
      </c>
      <c r="R134" s="12">
        <f t="shared" si="30"/>
        <v>390</v>
      </c>
      <c r="S134" s="12">
        <f t="shared" si="30"/>
        <v>0</v>
      </c>
      <c r="T134" s="12">
        <f t="shared" si="30"/>
        <v>390</v>
      </c>
      <c r="U134" s="171">
        <f t="shared" si="30"/>
        <v>5000</v>
      </c>
      <c r="V134" s="12">
        <f t="shared" si="30"/>
        <v>0</v>
      </c>
      <c r="W134" s="12">
        <f t="shared" si="30"/>
        <v>0</v>
      </c>
      <c r="X134" s="12">
        <f t="shared" si="30"/>
        <v>0</v>
      </c>
      <c r="Y134" s="12">
        <f t="shared" si="30"/>
        <v>0</v>
      </c>
      <c r="Z134" s="12">
        <f t="shared" si="30"/>
        <v>0</v>
      </c>
      <c r="AA134" s="12">
        <f t="shared" si="30"/>
        <v>0</v>
      </c>
      <c r="AB134" s="12">
        <f t="shared" si="30"/>
        <v>0</v>
      </c>
      <c r="AC134" s="12">
        <f t="shared" si="30"/>
        <v>0</v>
      </c>
      <c r="AD134" s="12">
        <f t="shared" si="30"/>
        <v>0</v>
      </c>
      <c r="AG134" t="str">
        <f t="shared" si="28"/>
        <v/>
      </c>
    </row>
    <row r="135" spans="1:33" ht="15" customHeight="1" x14ac:dyDescent="0.3">
      <c r="A135" s="72"/>
      <c r="B135" s="72"/>
      <c r="C135" s="73"/>
      <c r="D135" s="73"/>
      <c r="E135" s="126"/>
      <c r="F135" s="126"/>
      <c r="G135" s="126"/>
      <c r="H135" s="126"/>
      <c r="I135" s="74"/>
      <c r="J135" s="75"/>
      <c r="K135" s="11"/>
      <c r="L135" s="85"/>
      <c r="M135" s="165"/>
      <c r="N135" s="85"/>
      <c r="O135" s="85"/>
      <c r="P135" s="85"/>
      <c r="Q135" s="175"/>
      <c r="R135" s="77"/>
      <c r="S135" s="77"/>
      <c r="T135" s="77"/>
      <c r="U135" s="175"/>
      <c r="V135" s="77"/>
      <c r="W135" s="77"/>
      <c r="X135" s="77"/>
      <c r="Y135" s="77"/>
      <c r="Z135" s="77"/>
      <c r="AA135" s="77"/>
      <c r="AB135" s="77"/>
      <c r="AC135" s="77"/>
      <c r="AD135" s="113"/>
      <c r="AG135" t="str">
        <f t="shared" si="28"/>
        <v/>
      </c>
    </row>
    <row r="136" spans="1:33" ht="15" customHeight="1" outlineLevel="1" x14ac:dyDescent="0.3">
      <c r="A136" s="7"/>
      <c r="B136" s="7"/>
      <c r="C136" s="31"/>
      <c r="D136" s="31"/>
      <c r="E136" s="125"/>
      <c r="F136" s="125"/>
      <c r="G136" s="121"/>
      <c r="H136" s="121"/>
      <c r="I136" s="27"/>
      <c r="J136" s="68" t="s">
        <v>11</v>
      </c>
      <c r="K136" s="8" t="s">
        <v>12</v>
      </c>
      <c r="L136" s="14"/>
      <c r="M136" s="161"/>
      <c r="N136" s="14"/>
      <c r="O136" s="14"/>
      <c r="P136" s="14"/>
      <c r="Q136" s="172"/>
      <c r="R136" s="9"/>
      <c r="S136" s="9"/>
      <c r="T136" s="9"/>
      <c r="U136" s="172"/>
      <c r="V136" s="9"/>
      <c r="W136" s="9"/>
      <c r="X136" s="9"/>
      <c r="Y136" s="9"/>
      <c r="Z136" s="9"/>
      <c r="AA136" s="9"/>
      <c r="AB136" s="9"/>
      <c r="AC136" s="9"/>
      <c r="AD136" s="113"/>
      <c r="AG136" t="str">
        <f t="shared" si="28"/>
        <v/>
      </c>
    </row>
    <row r="137" spans="1:33" ht="15" customHeight="1" outlineLevel="1" x14ac:dyDescent="0.3">
      <c r="A137" s="24" t="s">
        <v>572</v>
      </c>
      <c r="B137" s="24" t="s">
        <v>98</v>
      </c>
      <c r="C137" s="31" t="s">
        <v>570</v>
      </c>
      <c r="D137" s="31" t="s">
        <v>571</v>
      </c>
      <c r="E137" s="121">
        <v>36116</v>
      </c>
      <c r="F137" s="124">
        <v>36216</v>
      </c>
      <c r="G137" s="123">
        <v>46186</v>
      </c>
      <c r="H137" s="123">
        <v>46186</v>
      </c>
      <c r="I137" s="80"/>
      <c r="J137" s="71">
        <v>119990390</v>
      </c>
      <c r="K137" s="3" t="s">
        <v>605</v>
      </c>
      <c r="L137" s="10" t="s">
        <v>31</v>
      </c>
      <c r="M137" s="170">
        <v>0</v>
      </c>
      <c r="N137">
        <v>0</v>
      </c>
      <c r="O137">
        <v>0</v>
      </c>
      <c r="P137">
        <v>0</v>
      </c>
      <c r="Q137" s="172">
        <v>500</v>
      </c>
      <c r="R137" s="9">
        <v>500</v>
      </c>
      <c r="S137" s="9">
        <v>200</v>
      </c>
      <c r="T137" s="9">
        <v>300</v>
      </c>
      <c r="U137" s="172">
        <v>810000</v>
      </c>
      <c r="V137" s="9">
        <v>295743</v>
      </c>
      <c r="W137" s="9">
        <v>1314</v>
      </c>
      <c r="X137" s="9">
        <v>295743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G137" t="str">
        <f t="shared" si="28"/>
        <v/>
      </c>
    </row>
    <row r="138" spans="1:33" ht="15" customHeight="1" outlineLevel="1" x14ac:dyDescent="0.3">
      <c r="A138" s="24" t="s">
        <v>572</v>
      </c>
      <c r="B138" s="24" t="s">
        <v>98</v>
      </c>
      <c r="C138" s="31" t="s">
        <v>570</v>
      </c>
      <c r="D138" s="31" t="s">
        <v>571</v>
      </c>
      <c r="E138" s="121">
        <v>44910</v>
      </c>
      <c r="F138" s="124">
        <v>45029</v>
      </c>
      <c r="G138" s="123">
        <v>46876</v>
      </c>
      <c r="H138" s="123" t="s">
        <v>14</v>
      </c>
      <c r="I138" s="81"/>
      <c r="J138" s="31">
        <v>820230040</v>
      </c>
      <c r="K138" s="19" t="s">
        <v>569</v>
      </c>
      <c r="L138" s="10" t="s">
        <v>31</v>
      </c>
      <c r="M138" s="170">
        <v>300</v>
      </c>
      <c r="N138">
        <v>300</v>
      </c>
      <c r="O138">
        <v>0</v>
      </c>
      <c r="P138">
        <v>300</v>
      </c>
      <c r="Q138" s="172">
        <v>300</v>
      </c>
      <c r="R138" s="9">
        <v>300</v>
      </c>
      <c r="S138" s="9">
        <v>0</v>
      </c>
      <c r="T138" s="9">
        <v>300</v>
      </c>
      <c r="U138" s="172">
        <v>136487</v>
      </c>
      <c r="V138" s="9">
        <v>11015</v>
      </c>
      <c r="W138" s="9">
        <v>0</v>
      </c>
      <c r="X138" s="9">
        <v>0</v>
      </c>
      <c r="Y138" s="9">
        <v>28</v>
      </c>
      <c r="Z138" s="9">
        <v>11015</v>
      </c>
      <c r="AA138" s="9">
        <v>0</v>
      </c>
      <c r="AB138" s="9">
        <v>0</v>
      </c>
      <c r="AC138" s="9">
        <v>0</v>
      </c>
      <c r="AD138" s="9">
        <v>0</v>
      </c>
      <c r="AG138" t="str">
        <f t="shared" si="28"/>
        <v/>
      </c>
    </row>
    <row r="139" spans="1:33" ht="15" customHeight="1" x14ac:dyDescent="0.3">
      <c r="A139" s="7"/>
      <c r="B139" s="7"/>
      <c r="C139" s="31"/>
      <c r="D139" s="31"/>
      <c r="E139" s="125"/>
      <c r="F139" s="125"/>
      <c r="G139" s="121"/>
      <c r="H139" s="121"/>
      <c r="I139" s="27"/>
      <c r="J139" s="34"/>
      <c r="K139" s="11" t="s">
        <v>98</v>
      </c>
      <c r="L139" s="13">
        <f>COUNTA(L137:L138)</f>
        <v>2</v>
      </c>
      <c r="M139" s="171">
        <f>SUM(M137:M138)</f>
        <v>300</v>
      </c>
      <c r="N139" s="12">
        <f t="shared" ref="N139:P139" si="31">SUM(N137:N138)</f>
        <v>300</v>
      </c>
      <c r="O139" s="12">
        <f t="shared" si="31"/>
        <v>0</v>
      </c>
      <c r="P139" s="12">
        <f t="shared" si="31"/>
        <v>300</v>
      </c>
      <c r="Q139" s="171">
        <f>SUM(Q137:Q138)</f>
        <v>800</v>
      </c>
      <c r="R139" s="12">
        <f t="shared" ref="R139:AD139" si="32">SUM(R137:R138)</f>
        <v>800</v>
      </c>
      <c r="S139" s="12">
        <f t="shared" si="32"/>
        <v>200</v>
      </c>
      <c r="T139" s="12">
        <f t="shared" si="32"/>
        <v>600</v>
      </c>
      <c r="U139" s="171">
        <f t="shared" si="32"/>
        <v>946487</v>
      </c>
      <c r="V139" s="12">
        <f t="shared" si="32"/>
        <v>306758</v>
      </c>
      <c r="W139" s="12">
        <f t="shared" si="32"/>
        <v>1314</v>
      </c>
      <c r="X139" s="12">
        <f t="shared" si="32"/>
        <v>295743</v>
      </c>
      <c r="Y139" s="12">
        <f t="shared" si="32"/>
        <v>28</v>
      </c>
      <c r="Z139" s="12">
        <f t="shared" si="32"/>
        <v>11015</v>
      </c>
      <c r="AA139" s="12">
        <f t="shared" si="32"/>
        <v>0</v>
      </c>
      <c r="AB139" s="12">
        <f t="shared" si="32"/>
        <v>0</v>
      </c>
      <c r="AC139" s="12">
        <f t="shared" si="32"/>
        <v>0</v>
      </c>
      <c r="AD139" s="12">
        <f t="shared" si="32"/>
        <v>0</v>
      </c>
      <c r="AG139" t="str">
        <f t="shared" si="28"/>
        <v/>
      </c>
    </row>
    <row r="140" spans="1:33" ht="15" customHeight="1" x14ac:dyDescent="0.3">
      <c r="A140" s="7"/>
      <c r="B140" s="7"/>
      <c r="C140" s="31"/>
      <c r="D140" s="31"/>
      <c r="E140" s="125"/>
      <c r="F140" s="125"/>
      <c r="G140" s="121"/>
      <c r="H140" s="121"/>
      <c r="I140" s="27"/>
      <c r="J140" s="34"/>
      <c r="K140" s="11"/>
      <c r="L140" s="13"/>
      <c r="M140" s="163"/>
      <c r="N140" s="13"/>
      <c r="O140" s="13"/>
      <c r="P140" s="13"/>
      <c r="Q140" s="171"/>
      <c r="R140" s="12"/>
      <c r="S140" s="12"/>
      <c r="T140" s="12"/>
      <c r="U140" s="171"/>
      <c r="V140" s="12"/>
      <c r="W140" s="12"/>
      <c r="X140" s="12"/>
      <c r="Y140" s="12"/>
      <c r="Z140" s="12"/>
      <c r="AA140" s="12"/>
      <c r="AB140" s="12"/>
      <c r="AC140" s="12"/>
      <c r="AD140" s="12"/>
      <c r="AG140" t="str">
        <f t="shared" si="28"/>
        <v/>
      </c>
    </row>
    <row r="141" spans="1:33" ht="15" customHeight="1" outlineLevel="2" x14ac:dyDescent="0.3">
      <c r="A141" s="7"/>
      <c r="B141" s="7"/>
      <c r="C141" s="31"/>
      <c r="D141" s="31"/>
      <c r="E141" s="125"/>
      <c r="F141" s="125"/>
      <c r="G141" s="121"/>
      <c r="H141" s="121"/>
      <c r="I141" s="27"/>
      <c r="J141" s="68" t="s">
        <v>11</v>
      </c>
      <c r="K141" s="8" t="s">
        <v>12</v>
      </c>
      <c r="L141" s="13"/>
      <c r="M141" s="163"/>
      <c r="N141" s="13"/>
      <c r="O141" s="13"/>
      <c r="P141" s="13"/>
      <c r="Q141" s="171"/>
      <c r="R141" s="12"/>
      <c r="S141" s="12"/>
      <c r="T141" s="12"/>
      <c r="U141" s="171"/>
      <c r="V141" s="12"/>
      <c r="W141" s="12"/>
      <c r="X141" s="12"/>
      <c r="Y141" s="12"/>
      <c r="Z141" s="12"/>
      <c r="AA141" s="12"/>
      <c r="AB141" s="12"/>
      <c r="AC141" s="12"/>
      <c r="AD141" s="12"/>
      <c r="AG141" t="str">
        <f t="shared" si="28"/>
        <v/>
      </c>
    </row>
    <row r="142" spans="1:33" s="35" customFormat="1" ht="15" customHeight="1" outlineLevel="2" x14ac:dyDescent="0.3">
      <c r="A142" s="2" t="s">
        <v>132</v>
      </c>
      <c r="B142" s="2" t="s">
        <v>140</v>
      </c>
      <c r="C142" s="31">
        <v>518</v>
      </c>
      <c r="D142" s="31">
        <v>200</v>
      </c>
      <c r="E142" s="121">
        <v>42103</v>
      </c>
      <c r="F142" s="121">
        <v>42194</v>
      </c>
      <c r="G142" s="121">
        <v>45880</v>
      </c>
      <c r="H142" s="121" t="s">
        <v>14</v>
      </c>
      <c r="I142" s="27"/>
      <c r="J142" s="31" t="s">
        <v>339</v>
      </c>
      <c r="K142" s="19" t="s">
        <v>340</v>
      </c>
      <c r="L142" s="10" t="s">
        <v>27</v>
      </c>
      <c r="M142" s="170">
        <v>0</v>
      </c>
      <c r="N142">
        <v>0</v>
      </c>
      <c r="O142">
        <v>0</v>
      </c>
      <c r="P142">
        <v>0</v>
      </c>
      <c r="Q142" s="172">
        <v>0</v>
      </c>
      <c r="R142" s="9">
        <v>0</v>
      </c>
      <c r="S142" s="9">
        <v>0</v>
      </c>
      <c r="T142" s="9">
        <v>0</v>
      </c>
      <c r="U142" s="172">
        <v>109856</v>
      </c>
      <c r="V142" s="9">
        <v>7299</v>
      </c>
      <c r="W142" s="9">
        <v>0</v>
      </c>
      <c r="X142" s="9">
        <v>0</v>
      </c>
      <c r="Y142" s="9">
        <v>18</v>
      </c>
      <c r="Z142" s="9">
        <v>7299</v>
      </c>
      <c r="AA142" s="9">
        <v>0</v>
      </c>
      <c r="AB142" s="9">
        <v>0</v>
      </c>
      <c r="AC142" s="9">
        <v>0</v>
      </c>
      <c r="AD142" s="9">
        <v>0</v>
      </c>
      <c r="AG142" t="str">
        <f t="shared" si="28"/>
        <v/>
      </c>
    </row>
    <row r="143" spans="1:33" ht="15" customHeight="1" x14ac:dyDescent="0.3">
      <c r="A143" s="7"/>
      <c r="B143" s="7"/>
      <c r="C143" s="31"/>
      <c r="D143" s="31"/>
      <c r="E143" s="125"/>
      <c r="F143" s="125"/>
      <c r="G143" s="121"/>
      <c r="H143" s="121"/>
      <c r="I143" s="27"/>
      <c r="J143" s="34"/>
      <c r="K143" s="11" t="s">
        <v>680</v>
      </c>
      <c r="L143" s="13">
        <f>COUNTA(L142)</f>
        <v>1</v>
      </c>
      <c r="M143" s="171">
        <f>SUM(M142)</f>
        <v>0</v>
      </c>
      <c r="N143" s="12">
        <f t="shared" ref="N143:P143" si="33">SUM(N142)</f>
        <v>0</v>
      </c>
      <c r="O143" s="12">
        <f t="shared" si="33"/>
        <v>0</v>
      </c>
      <c r="P143" s="12">
        <f t="shared" si="33"/>
        <v>0</v>
      </c>
      <c r="Q143" s="171">
        <f>SUM(Q142)</f>
        <v>0</v>
      </c>
      <c r="R143" s="12">
        <f t="shared" ref="R143:AD143" si="34">SUM(R142)</f>
        <v>0</v>
      </c>
      <c r="S143" s="12">
        <f t="shared" si="34"/>
        <v>0</v>
      </c>
      <c r="T143" s="12">
        <f t="shared" si="34"/>
        <v>0</v>
      </c>
      <c r="U143" s="171">
        <f t="shared" si="34"/>
        <v>109856</v>
      </c>
      <c r="V143" s="12">
        <f t="shared" si="34"/>
        <v>7299</v>
      </c>
      <c r="W143" s="12">
        <f t="shared" si="34"/>
        <v>0</v>
      </c>
      <c r="X143" s="12">
        <f t="shared" si="34"/>
        <v>0</v>
      </c>
      <c r="Y143" s="12">
        <f t="shared" si="34"/>
        <v>18</v>
      </c>
      <c r="Z143" s="12">
        <f t="shared" si="34"/>
        <v>7299</v>
      </c>
      <c r="AA143" s="12">
        <f t="shared" si="34"/>
        <v>0</v>
      </c>
      <c r="AB143" s="12">
        <f t="shared" si="34"/>
        <v>0</v>
      </c>
      <c r="AC143" s="12">
        <f t="shared" si="34"/>
        <v>0</v>
      </c>
      <c r="AD143" s="12">
        <f t="shared" si="34"/>
        <v>0</v>
      </c>
      <c r="AG143" t="str">
        <f t="shared" si="28"/>
        <v/>
      </c>
    </row>
    <row r="144" spans="1:33" ht="15" customHeight="1" x14ac:dyDescent="0.3">
      <c r="A144" s="72"/>
      <c r="B144" s="72"/>
      <c r="C144" s="73"/>
      <c r="D144" s="73"/>
      <c r="E144" s="126"/>
      <c r="F144" s="126"/>
      <c r="G144" s="126"/>
      <c r="H144" s="126"/>
      <c r="I144" s="74"/>
      <c r="J144" s="75"/>
      <c r="K144" s="76"/>
      <c r="L144" s="85"/>
      <c r="M144" s="165"/>
      <c r="N144" s="85"/>
      <c r="O144" s="85"/>
      <c r="P144" s="85"/>
      <c r="Q144" s="175"/>
      <c r="R144" s="77"/>
      <c r="S144" s="77"/>
      <c r="T144" s="77"/>
      <c r="U144" s="175"/>
      <c r="V144" s="77"/>
      <c r="W144" s="77"/>
      <c r="X144" s="77"/>
      <c r="Y144" s="77"/>
      <c r="Z144" s="77"/>
      <c r="AA144" s="77"/>
      <c r="AB144" s="77"/>
      <c r="AC144" s="77"/>
      <c r="AD144" s="113"/>
      <c r="AG144" t="str">
        <f t="shared" si="28"/>
        <v/>
      </c>
    </row>
    <row r="145" spans="1:33" ht="15" customHeight="1" outlineLevel="1" x14ac:dyDescent="0.3">
      <c r="A145" s="7"/>
      <c r="B145" s="7"/>
      <c r="C145" s="31"/>
      <c r="D145" s="31"/>
      <c r="E145" s="125"/>
      <c r="F145" s="125"/>
      <c r="G145" s="121"/>
      <c r="H145" s="121"/>
      <c r="I145" s="27"/>
      <c r="J145" s="68" t="s">
        <v>11</v>
      </c>
      <c r="K145" s="8" t="s">
        <v>12</v>
      </c>
      <c r="L145" s="14"/>
      <c r="M145" s="161"/>
      <c r="N145" s="14"/>
      <c r="O145" s="14"/>
      <c r="P145" s="14"/>
      <c r="Q145" s="172"/>
      <c r="R145" s="9"/>
      <c r="S145" s="9"/>
      <c r="T145" s="9"/>
      <c r="U145" s="172"/>
      <c r="V145" s="9"/>
      <c r="W145" s="9"/>
      <c r="X145" s="9"/>
      <c r="Y145" s="9"/>
      <c r="Z145" s="9"/>
      <c r="AA145" s="9"/>
      <c r="AB145" s="9"/>
      <c r="AC145" s="9"/>
      <c r="AD145" s="113"/>
      <c r="AG145" t="str">
        <f t="shared" si="28"/>
        <v/>
      </c>
    </row>
    <row r="146" spans="1:33" ht="15" customHeight="1" outlineLevel="1" x14ac:dyDescent="0.3">
      <c r="A146" s="2" t="s">
        <v>103</v>
      </c>
      <c r="B146" s="2" t="s">
        <v>104</v>
      </c>
      <c r="C146" s="31" t="s">
        <v>105</v>
      </c>
      <c r="D146" s="31" t="s">
        <v>106</v>
      </c>
      <c r="E146" s="121">
        <v>29795</v>
      </c>
      <c r="F146" s="124">
        <v>32821</v>
      </c>
      <c r="G146" s="134">
        <v>46994</v>
      </c>
      <c r="H146" s="134" t="s">
        <v>14</v>
      </c>
      <c r="I146" s="88"/>
      <c r="J146" s="31">
        <v>119811420</v>
      </c>
      <c r="K146" s="3" t="s">
        <v>107</v>
      </c>
      <c r="L146" s="10" t="s">
        <v>27</v>
      </c>
      <c r="M146" s="170">
        <v>0</v>
      </c>
      <c r="N146">
        <v>0</v>
      </c>
      <c r="O146">
        <v>0</v>
      </c>
      <c r="P146">
        <v>0</v>
      </c>
      <c r="Q146" s="172">
        <v>0</v>
      </c>
      <c r="R146" s="9">
        <v>0</v>
      </c>
      <c r="S146" s="9">
        <v>0</v>
      </c>
      <c r="T146" s="9">
        <v>0</v>
      </c>
      <c r="U146" s="172">
        <v>544000</v>
      </c>
      <c r="V146" s="9">
        <v>302600</v>
      </c>
      <c r="W146" s="9">
        <v>270</v>
      </c>
      <c r="X146" s="9">
        <v>84000</v>
      </c>
      <c r="Y146" s="9">
        <v>0</v>
      </c>
      <c r="Z146" s="9">
        <v>0</v>
      </c>
      <c r="AA146" s="9">
        <v>353</v>
      </c>
      <c r="AB146" s="9">
        <v>158600</v>
      </c>
      <c r="AC146" s="9">
        <v>171</v>
      </c>
      <c r="AD146" s="23">
        <v>60000</v>
      </c>
      <c r="AG146" t="str">
        <f t="shared" si="28"/>
        <v/>
      </c>
    </row>
    <row r="147" spans="1:33" ht="15" customHeight="1" outlineLevel="1" x14ac:dyDescent="0.3">
      <c r="A147" s="2" t="s">
        <v>103</v>
      </c>
      <c r="B147" s="2" t="s">
        <v>104</v>
      </c>
      <c r="C147" s="31" t="s">
        <v>110</v>
      </c>
      <c r="D147" s="31" t="s">
        <v>111</v>
      </c>
      <c r="E147" s="121">
        <v>37720</v>
      </c>
      <c r="F147" s="124">
        <v>38029</v>
      </c>
      <c r="G147" s="134" t="s">
        <v>14</v>
      </c>
      <c r="H147" s="134">
        <v>39189</v>
      </c>
      <c r="I147" s="88">
        <v>23400</v>
      </c>
      <c r="J147" s="31">
        <v>120030850</v>
      </c>
      <c r="K147" s="3" t="s">
        <v>112</v>
      </c>
      <c r="L147" s="10" t="s">
        <v>15</v>
      </c>
      <c r="M147" s="170">
        <v>4</v>
      </c>
      <c r="N147">
        <v>3</v>
      </c>
      <c r="O147">
        <v>3</v>
      </c>
      <c r="P147">
        <v>0</v>
      </c>
      <c r="Q147" s="172">
        <v>4</v>
      </c>
      <c r="R147" s="9">
        <v>3</v>
      </c>
      <c r="S147" s="9">
        <v>3</v>
      </c>
      <c r="T147" s="9">
        <v>0</v>
      </c>
      <c r="U147" s="172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G147" t="str">
        <f t="shared" si="28"/>
        <v/>
      </c>
    </row>
    <row r="148" spans="1:33" ht="15" customHeight="1" outlineLevel="1" x14ac:dyDescent="0.3">
      <c r="A148" s="2" t="s">
        <v>103</v>
      </c>
      <c r="B148" s="2" t="s">
        <v>104</v>
      </c>
      <c r="C148" s="31" t="s">
        <v>108</v>
      </c>
      <c r="D148" s="31" t="s">
        <v>109</v>
      </c>
      <c r="E148" s="121">
        <v>38008</v>
      </c>
      <c r="F148" s="124">
        <v>38155</v>
      </c>
      <c r="G148" s="134" t="s">
        <v>14</v>
      </c>
      <c r="H148" s="134">
        <v>39314</v>
      </c>
      <c r="I148" s="88">
        <v>23226</v>
      </c>
      <c r="J148" s="31">
        <v>120040520</v>
      </c>
      <c r="K148" s="3" t="s">
        <v>113</v>
      </c>
      <c r="L148" s="10" t="s">
        <v>15</v>
      </c>
      <c r="M148" s="170">
        <v>3</v>
      </c>
      <c r="N148">
        <v>3</v>
      </c>
      <c r="O148">
        <v>3</v>
      </c>
      <c r="P148">
        <v>0</v>
      </c>
      <c r="Q148" s="172">
        <v>3</v>
      </c>
      <c r="R148" s="9">
        <v>3</v>
      </c>
      <c r="S148" s="9">
        <v>3</v>
      </c>
      <c r="T148" s="9">
        <v>0</v>
      </c>
      <c r="U148" s="172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G148" t="str">
        <f t="shared" si="28"/>
        <v/>
      </c>
    </row>
    <row r="149" spans="1:33" ht="15" customHeight="1" outlineLevel="1" x14ac:dyDescent="0.3">
      <c r="A149" s="24" t="s">
        <v>103</v>
      </c>
      <c r="B149" s="24" t="s">
        <v>104</v>
      </c>
      <c r="C149" s="71">
        <v>418</v>
      </c>
      <c r="D149" s="71">
        <v>255</v>
      </c>
      <c r="E149" s="124">
        <v>44267</v>
      </c>
      <c r="F149" s="124">
        <v>44497</v>
      </c>
      <c r="G149" s="124">
        <v>46403</v>
      </c>
      <c r="H149" s="124" t="s">
        <v>14</v>
      </c>
      <c r="I149" s="70"/>
      <c r="J149" s="31">
        <v>120170210</v>
      </c>
      <c r="K149" s="24" t="s">
        <v>511</v>
      </c>
      <c r="L149" s="10" t="s">
        <v>27</v>
      </c>
      <c r="M149" s="170">
        <v>0</v>
      </c>
      <c r="N149">
        <v>0</v>
      </c>
      <c r="O149">
        <v>0</v>
      </c>
      <c r="P149">
        <v>0</v>
      </c>
      <c r="Q149" s="172">
        <v>0</v>
      </c>
      <c r="R149" s="9">
        <v>0</v>
      </c>
      <c r="S149" s="9">
        <v>0</v>
      </c>
      <c r="T149" s="9">
        <v>0</v>
      </c>
      <c r="U149" s="172">
        <v>30500</v>
      </c>
      <c r="V149" s="9">
        <v>30500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5</v>
      </c>
      <c r="AD149" s="9">
        <v>30500</v>
      </c>
      <c r="AG149" t="str">
        <f t="shared" si="28"/>
        <v/>
      </c>
    </row>
    <row r="150" spans="1:33" ht="15" customHeight="1" outlineLevel="1" x14ac:dyDescent="0.3">
      <c r="A150" s="24" t="s">
        <v>103</v>
      </c>
      <c r="B150" s="24" t="s">
        <v>104</v>
      </c>
      <c r="C150" s="31" t="s">
        <v>575</v>
      </c>
      <c r="D150" s="31" t="s">
        <v>576</v>
      </c>
      <c r="E150" s="121">
        <v>44405</v>
      </c>
      <c r="F150" s="124">
        <v>44025</v>
      </c>
      <c r="G150" s="123">
        <v>47743</v>
      </c>
      <c r="H150" s="123">
        <v>11218</v>
      </c>
      <c r="I150" s="81"/>
      <c r="J150" s="31">
        <v>120210210</v>
      </c>
      <c r="K150" s="3" t="s">
        <v>573</v>
      </c>
      <c r="L150" s="26" t="s">
        <v>31</v>
      </c>
      <c r="M150" s="170">
        <v>61</v>
      </c>
      <c r="N150">
        <v>61</v>
      </c>
      <c r="O150">
        <v>61</v>
      </c>
      <c r="P150">
        <v>0</v>
      </c>
      <c r="Q150" s="172">
        <v>61</v>
      </c>
      <c r="R150" s="9">
        <v>61</v>
      </c>
      <c r="S150" s="9">
        <v>61</v>
      </c>
      <c r="T150" s="9">
        <v>0</v>
      </c>
      <c r="U150" s="172">
        <v>12000</v>
      </c>
      <c r="V150" s="9">
        <v>12000</v>
      </c>
      <c r="W150" s="9">
        <v>0</v>
      </c>
      <c r="X150" s="9">
        <v>0</v>
      </c>
      <c r="Y150" s="9">
        <v>30</v>
      </c>
      <c r="Z150" s="9">
        <v>12000</v>
      </c>
      <c r="AA150" s="9">
        <v>0</v>
      </c>
      <c r="AB150" s="9">
        <v>0</v>
      </c>
      <c r="AC150" s="9">
        <v>0</v>
      </c>
      <c r="AD150" s="9">
        <v>0</v>
      </c>
      <c r="AG150" t="str">
        <f t="shared" si="28"/>
        <v/>
      </c>
    </row>
    <row r="151" spans="1:33" ht="15" customHeight="1" outlineLevel="1" x14ac:dyDescent="0.3">
      <c r="A151" s="24" t="s">
        <v>103</v>
      </c>
      <c r="B151" s="24" t="s">
        <v>104</v>
      </c>
      <c r="C151" s="31" t="s">
        <v>110</v>
      </c>
      <c r="D151" s="31" t="s">
        <v>111</v>
      </c>
      <c r="E151" s="121">
        <v>44573</v>
      </c>
      <c r="F151" s="124">
        <v>45113</v>
      </c>
      <c r="G151" s="123">
        <v>46953</v>
      </c>
      <c r="H151" s="123">
        <v>46252</v>
      </c>
      <c r="I151" s="81"/>
      <c r="J151" s="31">
        <v>120220020</v>
      </c>
      <c r="K151" s="3" t="s">
        <v>574</v>
      </c>
      <c r="L151" s="10" t="s">
        <v>15</v>
      </c>
      <c r="M151" s="170">
        <v>11</v>
      </c>
      <c r="N151">
        <v>10</v>
      </c>
      <c r="O151">
        <v>10</v>
      </c>
      <c r="P151">
        <v>0</v>
      </c>
      <c r="Q151" s="172">
        <v>11</v>
      </c>
      <c r="R151" s="9">
        <v>10</v>
      </c>
      <c r="S151" s="9">
        <v>10</v>
      </c>
      <c r="T151" s="9">
        <v>0</v>
      </c>
      <c r="U151" s="172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G151" t="str">
        <f t="shared" si="28"/>
        <v/>
      </c>
    </row>
    <row r="152" spans="1:33" ht="15" customHeight="1" x14ac:dyDescent="0.3">
      <c r="A152" s="7"/>
      <c r="B152" s="7"/>
      <c r="C152" s="31"/>
      <c r="D152" s="31"/>
      <c r="E152" s="125"/>
      <c r="F152" s="125"/>
      <c r="G152" s="121"/>
      <c r="H152" s="121"/>
      <c r="I152" s="27"/>
      <c r="J152" s="34"/>
      <c r="K152" s="11" t="s">
        <v>103</v>
      </c>
      <c r="L152" s="13">
        <f>COUNTA(L146:L151)</f>
        <v>6</v>
      </c>
      <c r="M152" s="171">
        <f>SUM(M146:M151)</f>
        <v>79</v>
      </c>
      <c r="N152" s="12">
        <f t="shared" ref="N152:P152" si="35">SUM(N146:N151)</f>
        <v>77</v>
      </c>
      <c r="O152" s="12">
        <f t="shared" si="35"/>
        <v>77</v>
      </c>
      <c r="P152" s="12">
        <f t="shared" si="35"/>
        <v>0</v>
      </c>
      <c r="Q152" s="171">
        <f>SUM(Q146:Q151)</f>
        <v>79</v>
      </c>
      <c r="R152" s="12">
        <f t="shared" ref="R152:AD152" si="36">SUM(R146:R151)</f>
        <v>77</v>
      </c>
      <c r="S152" s="12">
        <f t="shared" si="36"/>
        <v>77</v>
      </c>
      <c r="T152" s="12">
        <f t="shared" si="36"/>
        <v>0</v>
      </c>
      <c r="U152" s="171">
        <f t="shared" si="36"/>
        <v>586500</v>
      </c>
      <c r="V152" s="12">
        <f t="shared" si="36"/>
        <v>345100</v>
      </c>
      <c r="W152" s="12">
        <f t="shared" si="36"/>
        <v>270</v>
      </c>
      <c r="X152" s="12">
        <f t="shared" si="36"/>
        <v>84000</v>
      </c>
      <c r="Y152" s="12">
        <f t="shared" si="36"/>
        <v>30</v>
      </c>
      <c r="Z152" s="12">
        <f t="shared" si="36"/>
        <v>12000</v>
      </c>
      <c r="AA152" s="12">
        <f t="shared" si="36"/>
        <v>353</v>
      </c>
      <c r="AB152" s="12">
        <f t="shared" si="36"/>
        <v>158600</v>
      </c>
      <c r="AC152" s="12">
        <f t="shared" si="36"/>
        <v>176</v>
      </c>
      <c r="AD152" s="12">
        <f t="shared" si="36"/>
        <v>90500</v>
      </c>
      <c r="AG152" t="str">
        <f t="shared" si="28"/>
        <v/>
      </c>
    </row>
    <row r="153" spans="1:33" ht="15" customHeight="1" x14ac:dyDescent="0.3">
      <c r="A153" s="72"/>
      <c r="B153" s="72"/>
      <c r="C153" s="73"/>
      <c r="D153" s="73"/>
      <c r="E153" s="126"/>
      <c r="F153" s="126"/>
      <c r="G153" s="126"/>
      <c r="H153" s="126"/>
      <c r="I153" s="74"/>
      <c r="J153" s="75"/>
      <c r="K153" s="76"/>
      <c r="L153" s="85"/>
      <c r="M153" s="165"/>
      <c r="N153" s="85"/>
      <c r="O153" s="85"/>
      <c r="P153" s="85"/>
      <c r="Q153" s="175"/>
      <c r="R153" s="77"/>
      <c r="S153" s="77"/>
      <c r="T153" s="77"/>
      <c r="U153" s="175"/>
      <c r="V153" s="77"/>
      <c r="W153" s="77"/>
      <c r="X153" s="77"/>
      <c r="Y153" s="77"/>
      <c r="Z153" s="77"/>
      <c r="AA153" s="77"/>
      <c r="AB153" s="77"/>
      <c r="AC153" s="77"/>
      <c r="AD153" s="113"/>
      <c r="AG153" t="str">
        <f t="shared" si="28"/>
        <v/>
      </c>
    </row>
    <row r="154" spans="1:33" ht="15" customHeight="1" outlineLevel="1" x14ac:dyDescent="0.3">
      <c r="A154" s="7"/>
      <c r="B154" s="7"/>
      <c r="C154" s="31"/>
      <c r="D154" s="31"/>
      <c r="E154" s="125"/>
      <c r="F154" s="125"/>
      <c r="G154" s="121"/>
      <c r="H154" s="121"/>
      <c r="I154" s="27"/>
      <c r="J154" s="68" t="s">
        <v>11</v>
      </c>
      <c r="K154" s="8" t="s">
        <v>12</v>
      </c>
      <c r="L154" s="14"/>
      <c r="M154" s="161"/>
      <c r="N154" s="14"/>
      <c r="O154" s="14"/>
      <c r="P154" s="14"/>
      <c r="Q154" s="172"/>
      <c r="R154" s="9"/>
      <c r="S154" s="9"/>
      <c r="T154" s="9"/>
      <c r="U154" s="172"/>
      <c r="V154" s="9"/>
      <c r="W154" s="9"/>
      <c r="X154" s="9"/>
      <c r="Y154" s="9"/>
      <c r="Z154" s="9"/>
      <c r="AA154" s="9"/>
      <c r="AB154" s="9"/>
      <c r="AC154" s="9"/>
      <c r="AD154" s="113"/>
      <c r="AG154" t="str">
        <f t="shared" si="28"/>
        <v/>
      </c>
    </row>
    <row r="155" spans="1:33" ht="15" customHeight="1" outlineLevel="1" x14ac:dyDescent="0.3">
      <c r="A155" s="2" t="s">
        <v>114</v>
      </c>
      <c r="B155" s="2" t="s">
        <v>117</v>
      </c>
      <c r="C155" s="31" t="s">
        <v>118</v>
      </c>
      <c r="D155" s="31" t="s">
        <v>119</v>
      </c>
      <c r="E155" s="121">
        <v>32127</v>
      </c>
      <c r="F155" s="124">
        <v>42208</v>
      </c>
      <c r="G155" s="135">
        <v>46508</v>
      </c>
      <c r="H155" s="135">
        <v>45778</v>
      </c>
      <c r="I155" s="89"/>
      <c r="J155" s="31" t="s">
        <v>531</v>
      </c>
      <c r="K155" s="3" t="s">
        <v>120</v>
      </c>
      <c r="L155" s="26" t="s">
        <v>31</v>
      </c>
      <c r="M155" s="170">
        <v>0</v>
      </c>
      <c r="N155">
        <v>0</v>
      </c>
      <c r="O155">
        <v>0</v>
      </c>
      <c r="P155">
        <v>0</v>
      </c>
      <c r="Q155" s="172">
        <v>0</v>
      </c>
      <c r="R155" s="9">
        <v>0</v>
      </c>
      <c r="S155" s="9">
        <v>0</v>
      </c>
      <c r="T155" s="9">
        <v>0</v>
      </c>
      <c r="U155" s="172">
        <v>1125000</v>
      </c>
      <c r="V155" s="9">
        <v>470000</v>
      </c>
      <c r="W155" s="9">
        <v>646</v>
      </c>
      <c r="X155" s="9">
        <v>161500</v>
      </c>
      <c r="Y155" s="9">
        <v>0</v>
      </c>
      <c r="Z155" s="9">
        <v>0</v>
      </c>
      <c r="AA155" s="9">
        <v>0</v>
      </c>
      <c r="AB155" s="9">
        <v>0</v>
      </c>
      <c r="AC155" s="9">
        <v>881</v>
      </c>
      <c r="AD155" s="9">
        <v>308500</v>
      </c>
      <c r="AG155" t="str">
        <f t="shared" si="28"/>
        <v/>
      </c>
    </row>
    <row r="156" spans="1:33" ht="15" customHeight="1" outlineLevel="1" x14ac:dyDescent="0.3">
      <c r="A156" s="2" t="s">
        <v>114</v>
      </c>
      <c r="B156" s="2" t="s">
        <v>117</v>
      </c>
      <c r="C156" s="31" t="s">
        <v>121</v>
      </c>
      <c r="D156" s="31" t="s">
        <v>122</v>
      </c>
      <c r="E156" s="121">
        <v>32142</v>
      </c>
      <c r="F156" s="124">
        <v>40486</v>
      </c>
      <c r="G156" s="135">
        <v>46028</v>
      </c>
      <c r="H156" s="135">
        <v>44605</v>
      </c>
      <c r="I156" s="89"/>
      <c r="J156" s="31" t="s">
        <v>532</v>
      </c>
      <c r="K156" s="3" t="s">
        <v>123</v>
      </c>
      <c r="L156" s="10" t="s">
        <v>27</v>
      </c>
      <c r="M156" s="170">
        <v>0</v>
      </c>
      <c r="N156">
        <v>0</v>
      </c>
      <c r="O156">
        <v>0</v>
      </c>
      <c r="P156">
        <v>0</v>
      </c>
      <c r="Q156" s="172">
        <v>0</v>
      </c>
      <c r="R156" s="9">
        <v>0</v>
      </c>
      <c r="S156" s="9">
        <v>0</v>
      </c>
      <c r="T156" s="9">
        <v>0</v>
      </c>
      <c r="U156" s="172">
        <v>1526270</v>
      </c>
      <c r="V156" s="9">
        <v>235620</v>
      </c>
      <c r="W156" s="9">
        <v>942</v>
      </c>
      <c r="X156" s="9">
        <v>235620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G156" t="str">
        <f t="shared" si="28"/>
        <v/>
      </c>
    </row>
    <row r="157" spans="1:33" ht="15" customHeight="1" outlineLevel="1" x14ac:dyDescent="0.3">
      <c r="A157" s="2" t="s">
        <v>114</v>
      </c>
      <c r="B157" s="2" t="s">
        <v>104</v>
      </c>
      <c r="C157" s="31" t="s">
        <v>124</v>
      </c>
      <c r="D157" s="31" t="s">
        <v>125</v>
      </c>
      <c r="E157" s="121">
        <v>37347</v>
      </c>
      <c r="F157" s="124">
        <v>42418</v>
      </c>
      <c r="G157" s="135">
        <v>45733</v>
      </c>
      <c r="H157" s="135">
        <v>10979</v>
      </c>
      <c r="I157" s="89"/>
      <c r="J157" s="31" t="s">
        <v>607</v>
      </c>
      <c r="K157" s="3" t="s">
        <v>126</v>
      </c>
      <c r="L157" s="26" t="s">
        <v>31</v>
      </c>
      <c r="M157" s="170">
        <v>721</v>
      </c>
      <c r="N157">
        <v>262</v>
      </c>
      <c r="O157">
        <v>29</v>
      </c>
      <c r="P157">
        <v>233</v>
      </c>
      <c r="Q157" s="172">
        <v>721</v>
      </c>
      <c r="R157" s="9">
        <v>262</v>
      </c>
      <c r="S157" s="9">
        <v>29</v>
      </c>
      <c r="T157" s="9">
        <v>233</v>
      </c>
      <c r="U157" s="172">
        <v>814550</v>
      </c>
      <c r="V157" s="9">
        <v>745130</v>
      </c>
      <c r="W157" s="9">
        <v>628</v>
      </c>
      <c r="X157" s="9">
        <v>157000</v>
      </c>
      <c r="Y157" s="9">
        <v>620</v>
      </c>
      <c r="Z157" s="9">
        <v>248130</v>
      </c>
      <c r="AA157" s="9">
        <v>0</v>
      </c>
      <c r="AB157" s="9">
        <v>0</v>
      </c>
      <c r="AC157" s="9">
        <v>971</v>
      </c>
      <c r="AD157" s="9">
        <v>340000</v>
      </c>
      <c r="AG157" t="str">
        <f t="shared" si="28"/>
        <v/>
      </c>
    </row>
    <row r="158" spans="1:33" s="35" customFormat="1" ht="15" customHeight="1" outlineLevel="1" x14ac:dyDescent="0.3">
      <c r="A158" s="2" t="s">
        <v>114</v>
      </c>
      <c r="B158" s="2" t="s">
        <v>104</v>
      </c>
      <c r="C158" s="31" t="s">
        <v>115</v>
      </c>
      <c r="D158" s="31" t="s">
        <v>116</v>
      </c>
      <c r="E158" s="121">
        <v>40987</v>
      </c>
      <c r="F158" s="124">
        <v>42439</v>
      </c>
      <c r="G158" s="121">
        <v>45877</v>
      </c>
      <c r="H158" s="121">
        <v>44350</v>
      </c>
      <c r="I158" s="27"/>
      <c r="J158" s="31" t="s">
        <v>708</v>
      </c>
      <c r="K158" s="19" t="s">
        <v>709</v>
      </c>
      <c r="L158" s="26" t="s">
        <v>31</v>
      </c>
      <c r="M158" s="170">
        <v>718</v>
      </c>
      <c r="N158">
        <v>223</v>
      </c>
      <c r="O158">
        <v>69</v>
      </c>
      <c r="P158">
        <v>154</v>
      </c>
      <c r="Q158" s="172">
        <v>718</v>
      </c>
      <c r="R158" s="9">
        <v>223</v>
      </c>
      <c r="S158" s="9">
        <v>69</v>
      </c>
      <c r="T158" s="9">
        <v>154</v>
      </c>
      <c r="U158" s="172">
        <v>1432580</v>
      </c>
      <c r="V158" s="9">
        <v>1302580</v>
      </c>
      <c r="W158" s="9">
        <v>4391</v>
      </c>
      <c r="X158" s="9">
        <v>1097800</v>
      </c>
      <c r="Y158" s="9">
        <v>511</v>
      </c>
      <c r="Z158" s="9">
        <v>204640</v>
      </c>
      <c r="AA158" s="9">
        <v>0</v>
      </c>
      <c r="AB158" s="9">
        <v>0</v>
      </c>
      <c r="AC158" s="9">
        <v>5</v>
      </c>
      <c r="AD158" s="9">
        <v>140</v>
      </c>
      <c r="AG158" t="str">
        <f t="shared" si="28"/>
        <v/>
      </c>
    </row>
    <row r="159" spans="1:33" ht="15" customHeight="1" outlineLevel="1" x14ac:dyDescent="0.3">
      <c r="A159" s="2" t="s">
        <v>114</v>
      </c>
      <c r="B159" s="2" t="s">
        <v>104</v>
      </c>
      <c r="C159" s="31" t="s">
        <v>115</v>
      </c>
      <c r="D159" s="31" t="s">
        <v>116</v>
      </c>
      <c r="E159" s="121">
        <v>43412</v>
      </c>
      <c r="F159" s="124">
        <v>43741</v>
      </c>
      <c r="G159" s="123">
        <v>12904</v>
      </c>
      <c r="H159" s="123">
        <v>12404</v>
      </c>
      <c r="I159" s="81"/>
      <c r="J159" s="31">
        <v>120190040</v>
      </c>
      <c r="K159" s="19" t="s">
        <v>396</v>
      </c>
      <c r="L159" s="26" t="s">
        <v>31</v>
      </c>
      <c r="M159" s="170">
        <v>176</v>
      </c>
      <c r="N159">
        <v>176</v>
      </c>
      <c r="O159">
        <v>176</v>
      </c>
      <c r="P159">
        <v>0</v>
      </c>
      <c r="Q159" s="172">
        <v>541</v>
      </c>
      <c r="R159" s="9">
        <v>541</v>
      </c>
      <c r="S159" s="9">
        <v>176</v>
      </c>
      <c r="T159" s="9">
        <v>365</v>
      </c>
      <c r="U159" s="172">
        <v>520000</v>
      </c>
      <c r="V159" s="9">
        <v>520000</v>
      </c>
      <c r="W159" s="9">
        <v>0</v>
      </c>
      <c r="X159" s="9">
        <v>0</v>
      </c>
      <c r="Y159" s="9">
        <v>1300</v>
      </c>
      <c r="Z159" s="9">
        <v>520000</v>
      </c>
      <c r="AA159" s="9">
        <v>0</v>
      </c>
      <c r="AB159" s="9">
        <v>0</v>
      </c>
      <c r="AC159" s="9">
        <v>0</v>
      </c>
      <c r="AD159" s="9">
        <v>0</v>
      </c>
      <c r="AG159" t="str">
        <f t="shared" si="28"/>
        <v/>
      </c>
    </row>
    <row r="160" spans="1:33" ht="15" customHeight="1" outlineLevel="1" x14ac:dyDescent="0.3">
      <c r="A160" s="2" t="s">
        <v>114</v>
      </c>
      <c r="B160" s="2" t="s">
        <v>117</v>
      </c>
      <c r="C160" s="31" t="s">
        <v>416</v>
      </c>
      <c r="D160" s="31" t="s">
        <v>324</v>
      </c>
      <c r="E160" s="121">
        <v>43902</v>
      </c>
      <c r="F160" s="124">
        <v>44112</v>
      </c>
      <c r="G160" s="123">
        <v>46695</v>
      </c>
      <c r="H160" s="123">
        <v>45264</v>
      </c>
      <c r="I160" s="81"/>
      <c r="J160" s="31">
        <v>120200170</v>
      </c>
      <c r="K160" s="3" t="s">
        <v>415</v>
      </c>
      <c r="L160" s="26" t="s">
        <v>31</v>
      </c>
      <c r="M160" s="170">
        <v>142</v>
      </c>
      <c r="N160">
        <v>142</v>
      </c>
      <c r="O160">
        <v>0</v>
      </c>
      <c r="P160">
        <v>142</v>
      </c>
      <c r="Q160" s="172">
        <v>142</v>
      </c>
      <c r="R160" s="9">
        <v>142</v>
      </c>
      <c r="S160" s="9">
        <v>0</v>
      </c>
      <c r="T160" s="9">
        <v>142</v>
      </c>
      <c r="U160" s="172">
        <v>47887</v>
      </c>
      <c r="V160" s="9">
        <v>44639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5</v>
      </c>
      <c r="AD160" s="9">
        <v>44639</v>
      </c>
      <c r="AG160" t="str">
        <f t="shared" si="28"/>
        <v/>
      </c>
    </row>
    <row r="161" spans="1:33" ht="15" customHeight="1" x14ac:dyDescent="0.3">
      <c r="A161" s="7"/>
      <c r="B161" s="7"/>
      <c r="C161" s="31"/>
      <c r="D161" s="31"/>
      <c r="E161" s="125"/>
      <c r="F161" s="125"/>
      <c r="G161" s="121"/>
      <c r="H161" s="121"/>
      <c r="I161" s="27"/>
      <c r="J161" s="34"/>
      <c r="K161" s="11" t="s">
        <v>114</v>
      </c>
      <c r="L161" s="13">
        <f>COUNTA(L155:L160)</f>
        <v>6</v>
      </c>
      <c r="M161" s="171">
        <f>SUM(M155:M160)</f>
        <v>1757</v>
      </c>
      <c r="N161" s="12">
        <f t="shared" ref="N161:P161" si="37">SUM(N155:N160)</f>
        <v>803</v>
      </c>
      <c r="O161" s="12">
        <f t="shared" si="37"/>
        <v>274</v>
      </c>
      <c r="P161" s="12">
        <f t="shared" si="37"/>
        <v>529</v>
      </c>
      <c r="Q161" s="171">
        <f>SUM(Q155:Q160)</f>
        <v>2122</v>
      </c>
      <c r="R161" s="12">
        <f t="shared" ref="R161:AD161" si="38">SUM(R155:R160)</f>
        <v>1168</v>
      </c>
      <c r="S161" s="12">
        <f t="shared" si="38"/>
        <v>274</v>
      </c>
      <c r="T161" s="12">
        <f t="shared" si="38"/>
        <v>894</v>
      </c>
      <c r="U161" s="171">
        <f t="shared" si="38"/>
        <v>5466287</v>
      </c>
      <c r="V161" s="12">
        <f t="shared" si="38"/>
        <v>3317969</v>
      </c>
      <c r="W161" s="12">
        <f t="shared" si="38"/>
        <v>6607</v>
      </c>
      <c r="X161" s="12">
        <f t="shared" si="38"/>
        <v>1651920</v>
      </c>
      <c r="Y161" s="12">
        <f t="shared" si="38"/>
        <v>2431</v>
      </c>
      <c r="Z161" s="12">
        <f t="shared" si="38"/>
        <v>972770</v>
      </c>
      <c r="AA161" s="12">
        <f t="shared" si="38"/>
        <v>0</v>
      </c>
      <c r="AB161" s="12">
        <f t="shared" si="38"/>
        <v>0</v>
      </c>
      <c r="AC161" s="12">
        <f t="shared" si="38"/>
        <v>1862</v>
      </c>
      <c r="AD161" s="12">
        <f t="shared" si="38"/>
        <v>693279</v>
      </c>
      <c r="AG161" t="str">
        <f t="shared" si="28"/>
        <v/>
      </c>
    </row>
    <row r="162" spans="1:33" ht="15" customHeight="1" x14ac:dyDescent="0.3">
      <c r="A162" s="72"/>
      <c r="B162" s="72"/>
      <c r="C162" s="73"/>
      <c r="D162" s="73"/>
      <c r="E162" s="126"/>
      <c r="F162" s="126"/>
      <c r="G162" s="126"/>
      <c r="H162" s="126"/>
      <c r="I162" s="74"/>
      <c r="J162" s="75"/>
      <c r="K162" s="76"/>
      <c r="L162" s="85"/>
      <c r="M162" s="165"/>
      <c r="N162" s="85"/>
      <c r="O162" s="85"/>
      <c r="P162" s="85"/>
      <c r="Q162" s="175"/>
      <c r="R162" s="77"/>
      <c r="S162" s="77"/>
      <c r="T162" s="77"/>
      <c r="U162" s="175"/>
      <c r="V162" s="77"/>
      <c r="W162" s="77"/>
      <c r="X162" s="77"/>
      <c r="Y162" s="77"/>
      <c r="Z162" s="77"/>
      <c r="AA162" s="77"/>
      <c r="AB162" s="77"/>
      <c r="AC162" s="77"/>
      <c r="AD162" s="113"/>
      <c r="AG162" t="str">
        <f t="shared" si="28"/>
        <v/>
      </c>
    </row>
    <row r="163" spans="1:33" ht="15" customHeight="1" outlineLevel="1" x14ac:dyDescent="0.3">
      <c r="A163" s="7"/>
      <c r="B163" s="7"/>
      <c r="C163" s="31"/>
      <c r="D163" s="31"/>
      <c r="E163" s="125"/>
      <c r="F163" s="125"/>
      <c r="G163" s="121"/>
      <c r="H163" s="121"/>
      <c r="I163" s="27"/>
      <c r="J163" s="68" t="s">
        <v>11</v>
      </c>
      <c r="K163" s="8" t="s">
        <v>12</v>
      </c>
      <c r="L163" s="14"/>
      <c r="M163" s="161"/>
      <c r="N163" s="14"/>
      <c r="O163" s="14"/>
      <c r="P163" s="14"/>
      <c r="Q163" s="172"/>
      <c r="R163" s="9"/>
      <c r="S163" s="9"/>
      <c r="T163" s="9"/>
      <c r="U163" s="172"/>
      <c r="V163" s="9"/>
      <c r="W163" s="9"/>
      <c r="X163" s="9"/>
      <c r="Y163" s="9"/>
      <c r="Z163" s="9"/>
      <c r="AA163" s="9"/>
      <c r="AB163" s="9"/>
      <c r="AC163" s="9"/>
      <c r="AD163" s="113"/>
      <c r="AG163" t="str">
        <f t="shared" si="28"/>
        <v/>
      </c>
    </row>
    <row r="164" spans="1:33" ht="15" customHeight="1" outlineLevel="1" x14ac:dyDescent="0.3">
      <c r="A164" s="2" t="s">
        <v>128</v>
      </c>
      <c r="B164" s="2" t="s">
        <v>128</v>
      </c>
      <c r="C164" s="31" t="s">
        <v>129</v>
      </c>
      <c r="D164" s="31" t="s">
        <v>130</v>
      </c>
      <c r="E164" s="124">
        <v>41239</v>
      </c>
      <c r="F164" s="124">
        <v>41529</v>
      </c>
      <c r="G164" s="124">
        <v>46656</v>
      </c>
      <c r="H164" s="124">
        <v>45956</v>
      </c>
      <c r="I164" s="70"/>
      <c r="J164" s="31">
        <v>120130080</v>
      </c>
      <c r="K164" s="3" t="s">
        <v>295</v>
      </c>
      <c r="L164" s="10" t="s">
        <v>31</v>
      </c>
      <c r="M164" s="170">
        <v>477</v>
      </c>
      <c r="N164">
        <v>0</v>
      </c>
      <c r="O164">
        <v>0</v>
      </c>
      <c r="P164">
        <v>0</v>
      </c>
      <c r="Q164" s="172">
        <v>1550</v>
      </c>
      <c r="R164" s="9">
        <v>1065</v>
      </c>
      <c r="S164" s="9">
        <v>352</v>
      </c>
      <c r="T164" s="9">
        <v>713</v>
      </c>
      <c r="U164" s="172">
        <v>90000</v>
      </c>
      <c r="V164" s="9">
        <v>89999</v>
      </c>
      <c r="W164" s="9">
        <v>0</v>
      </c>
      <c r="X164" s="9">
        <v>0</v>
      </c>
      <c r="Y164" s="9">
        <v>225</v>
      </c>
      <c r="Z164" s="9">
        <v>89999</v>
      </c>
      <c r="AA164" s="9">
        <v>0</v>
      </c>
      <c r="AB164" s="9">
        <v>0</v>
      </c>
      <c r="AC164" s="9">
        <v>0</v>
      </c>
      <c r="AD164" s="9">
        <v>0</v>
      </c>
      <c r="AG164" t="str">
        <f t="shared" si="28"/>
        <v/>
      </c>
    </row>
    <row r="165" spans="1:33" ht="15" customHeight="1" x14ac:dyDescent="0.3">
      <c r="A165" s="7"/>
      <c r="B165" s="7"/>
      <c r="C165" s="31"/>
      <c r="D165" s="31"/>
      <c r="E165" s="125"/>
      <c r="F165" s="125"/>
      <c r="G165" s="121"/>
      <c r="H165" s="121"/>
      <c r="I165" s="27"/>
      <c r="J165" s="34"/>
      <c r="K165" s="11" t="s">
        <v>131</v>
      </c>
      <c r="L165" s="13">
        <f>COUNTA(L164:L164)</f>
        <v>1</v>
      </c>
      <c r="M165" s="171">
        <f t="shared" ref="M165:P165" si="39">SUM(M164:M164)</f>
        <v>477</v>
      </c>
      <c r="N165" s="12">
        <f t="shared" si="39"/>
        <v>0</v>
      </c>
      <c r="O165" s="12">
        <f t="shared" si="39"/>
        <v>0</v>
      </c>
      <c r="P165" s="12">
        <f t="shared" si="39"/>
        <v>0</v>
      </c>
      <c r="Q165" s="171">
        <f t="shared" ref="Q165:AD165" si="40">SUM(Q164:Q164)</f>
        <v>1550</v>
      </c>
      <c r="R165" s="12">
        <f t="shared" si="40"/>
        <v>1065</v>
      </c>
      <c r="S165" s="12">
        <f t="shared" si="40"/>
        <v>352</v>
      </c>
      <c r="T165" s="12">
        <f t="shared" si="40"/>
        <v>713</v>
      </c>
      <c r="U165" s="171">
        <f t="shared" si="40"/>
        <v>90000</v>
      </c>
      <c r="V165" s="12">
        <f t="shared" si="40"/>
        <v>89999</v>
      </c>
      <c r="W165" s="12">
        <f t="shared" si="40"/>
        <v>0</v>
      </c>
      <c r="X165" s="12">
        <f t="shared" si="40"/>
        <v>0</v>
      </c>
      <c r="Y165" s="12">
        <f t="shared" si="40"/>
        <v>225</v>
      </c>
      <c r="Z165" s="12">
        <f t="shared" si="40"/>
        <v>89999</v>
      </c>
      <c r="AA165" s="12">
        <f t="shared" si="40"/>
        <v>0</v>
      </c>
      <c r="AB165" s="12">
        <f t="shared" si="40"/>
        <v>0</v>
      </c>
      <c r="AC165" s="12">
        <f t="shared" si="40"/>
        <v>0</v>
      </c>
      <c r="AD165" s="12">
        <f t="shared" si="40"/>
        <v>0</v>
      </c>
      <c r="AG165" t="str">
        <f t="shared" si="28"/>
        <v/>
      </c>
    </row>
    <row r="166" spans="1:33" ht="15" customHeight="1" x14ac:dyDescent="0.3">
      <c r="A166" s="72"/>
      <c r="B166" s="72"/>
      <c r="C166" s="73"/>
      <c r="D166" s="73"/>
      <c r="E166" s="126"/>
      <c r="F166" s="126"/>
      <c r="G166" s="126"/>
      <c r="H166" s="126"/>
      <c r="I166" s="74"/>
      <c r="J166" s="75"/>
      <c r="K166" s="76"/>
      <c r="L166" s="85"/>
      <c r="M166" s="165"/>
      <c r="N166" s="85"/>
      <c r="O166" s="85"/>
      <c r="P166" s="85"/>
      <c r="Q166" s="175"/>
      <c r="R166" s="77"/>
      <c r="S166" s="77"/>
      <c r="T166" s="77"/>
      <c r="U166" s="175"/>
      <c r="V166" s="77"/>
      <c r="W166" s="77"/>
      <c r="X166" s="77"/>
      <c r="Y166" s="77"/>
      <c r="Z166" s="77"/>
      <c r="AA166" s="77"/>
      <c r="AB166" s="77"/>
      <c r="AC166" s="77"/>
      <c r="AD166" s="113"/>
      <c r="AG166" t="str">
        <f t="shared" si="28"/>
        <v/>
      </c>
    </row>
    <row r="167" spans="1:33" ht="15" customHeight="1" outlineLevel="1" x14ac:dyDescent="0.3">
      <c r="A167" s="7"/>
      <c r="B167" s="7"/>
      <c r="C167" s="31"/>
      <c r="D167" s="31"/>
      <c r="E167" s="125"/>
      <c r="F167" s="125"/>
      <c r="G167" s="121"/>
      <c r="H167" s="121"/>
      <c r="I167" s="27"/>
      <c r="J167" s="68" t="s">
        <v>11</v>
      </c>
      <c r="K167" s="8" t="s">
        <v>12</v>
      </c>
      <c r="L167" s="14"/>
      <c r="M167" s="161"/>
      <c r="N167" s="14"/>
      <c r="O167" s="14"/>
      <c r="P167" s="14"/>
      <c r="Q167" s="172"/>
      <c r="R167" s="9"/>
      <c r="S167" s="9"/>
      <c r="T167" s="9"/>
      <c r="U167" s="172"/>
      <c r="V167" s="9"/>
      <c r="W167" s="9"/>
      <c r="X167" s="9"/>
      <c r="Y167" s="9"/>
      <c r="Z167" s="9"/>
      <c r="AA167" s="9"/>
      <c r="AB167" s="9"/>
      <c r="AC167" s="9"/>
      <c r="AD167" s="113"/>
      <c r="AE167" s="49"/>
      <c r="AG167" t="str">
        <f t="shared" si="28"/>
        <v/>
      </c>
    </row>
    <row r="168" spans="1:33" ht="15" customHeight="1" outlineLevel="1" x14ac:dyDescent="0.3">
      <c r="A168" s="2" t="s">
        <v>132</v>
      </c>
      <c r="B168" s="2" t="s">
        <v>285</v>
      </c>
      <c r="C168" s="31" t="s">
        <v>133</v>
      </c>
      <c r="D168" s="31" t="s">
        <v>134</v>
      </c>
      <c r="E168" s="121">
        <v>35227</v>
      </c>
      <c r="F168" s="124">
        <v>40745</v>
      </c>
      <c r="G168" s="136">
        <v>47214</v>
      </c>
      <c r="H168" s="136">
        <v>42706</v>
      </c>
      <c r="I168" s="103"/>
      <c r="J168" s="31">
        <v>119961100</v>
      </c>
      <c r="K168" s="3" t="s">
        <v>135</v>
      </c>
      <c r="L168" s="10" t="s">
        <v>27</v>
      </c>
      <c r="M168" s="170">
        <v>0</v>
      </c>
      <c r="N168">
        <v>0</v>
      </c>
      <c r="O168">
        <v>0</v>
      </c>
      <c r="P168">
        <v>0</v>
      </c>
      <c r="Q168" s="172">
        <v>0</v>
      </c>
      <c r="R168" s="9">
        <v>0</v>
      </c>
      <c r="S168" s="9">
        <v>0</v>
      </c>
      <c r="T168" s="9">
        <v>0</v>
      </c>
      <c r="U168" s="172">
        <v>1800000</v>
      </c>
      <c r="V168" s="9">
        <v>1410000</v>
      </c>
      <c r="W168" s="9">
        <v>4029</v>
      </c>
      <c r="X168" s="9">
        <v>1410000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G168" t="str">
        <f t="shared" si="28"/>
        <v/>
      </c>
    </row>
    <row r="169" spans="1:33" ht="15" customHeight="1" outlineLevel="1" x14ac:dyDescent="0.3">
      <c r="A169" s="2" t="s">
        <v>132</v>
      </c>
      <c r="B169" s="2" t="s">
        <v>285</v>
      </c>
      <c r="C169" s="31" t="s">
        <v>137</v>
      </c>
      <c r="D169" s="31" t="s">
        <v>138</v>
      </c>
      <c r="E169" s="121">
        <v>35320</v>
      </c>
      <c r="F169" s="124">
        <v>35684</v>
      </c>
      <c r="G169" s="136">
        <v>45942</v>
      </c>
      <c r="H169" s="136" t="s">
        <v>14</v>
      </c>
      <c r="I169" s="103"/>
      <c r="J169" s="31">
        <v>119970220</v>
      </c>
      <c r="K169" s="3" t="s">
        <v>139</v>
      </c>
      <c r="L169" s="10" t="s">
        <v>31</v>
      </c>
      <c r="M169" s="170">
        <v>750</v>
      </c>
      <c r="N169">
        <v>0</v>
      </c>
      <c r="O169">
        <v>0</v>
      </c>
      <c r="P169">
        <v>0</v>
      </c>
      <c r="Q169" s="172">
        <v>750</v>
      </c>
      <c r="R169" s="9">
        <v>0</v>
      </c>
      <c r="S169" s="9">
        <v>0</v>
      </c>
      <c r="T169" s="9">
        <v>0</v>
      </c>
      <c r="U169" s="172">
        <v>1322500</v>
      </c>
      <c r="V169" s="9">
        <v>156212</v>
      </c>
      <c r="W169" s="9">
        <v>762</v>
      </c>
      <c r="X169" s="9">
        <v>156212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G169" t="str">
        <f t="shared" si="28"/>
        <v/>
      </c>
    </row>
    <row r="170" spans="1:33" ht="15" customHeight="1" outlineLevel="1" x14ac:dyDescent="0.3">
      <c r="A170" s="2" t="s">
        <v>132</v>
      </c>
      <c r="B170" s="2" t="s">
        <v>285</v>
      </c>
      <c r="C170" s="31">
        <v>729</v>
      </c>
      <c r="D170" s="31">
        <v>218</v>
      </c>
      <c r="E170" s="121">
        <v>44348</v>
      </c>
      <c r="F170" s="124">
        <v>44483</v>
      </c>
      <c r="G170" s="123">
        <v>46139</v>
      </c>
      <c r="H170" s="123">
        <v>46139</v>
      </c>
      <c r="I170" s="81"/>
      <c r="J170" s="71">
        <v>120110160</v>
      </c>
      <c r="K170" s="19" t="s">
        <v>458</v>
      </c>
      <c r="L170" s="10" t="s">
        <v>27</v>
      </c>
      <c r="M170" s="170">
        <v>0</v>
      </c>
      <c r="N170">
        <v>0</v>
      </c>
      <c r="O170">
        <v>0</v>
      </c>
      <c r="P170">
        <v>0</v>
      </c>
      <c r="Q170" s="172">
        <v>0</v>
      </c>
      <c r="R170" s="9">
        <v>0</v>
      </c>
      <c r="S170" s="9">
        <v>0</v>
      </c>
      <c r="T170" s="9">
        <v>0</v>
      </c>
      <c r="U170" s="172">
        <v>1133856</v>
      </c>
      <c r="V170" s="9">
        <v>600584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1014</v>
      </c>
      <c r="AD170" s="9">
        <v>600584</v>
      </c>
      <c r="AG170" t="str">
        <f t="shared" si="28"/>
        <v/>
      </c>
    </row>
    <row r="171" spans="1:33" s="35" customFormat="1" ht="15" customHeight="1" outlineLevel="1" x14ac:dyDescent="0.3">
      <c r="A171" s="2" t="s">
        <v>132</v>
      </c>
      <c r="B171" s="2" t="s">
        <v>285</v>
      </c>
      <c r="C171" s="31" t="s">
        <v>133</v>
      </c>
      <c r="D171" s="31" t="s">
        <v>134</v>
      </c>
      <c r="E171" s="121">
        <v>43927</v>
      </c>
      <c r="F171" s="124">
        <v>44399</v>
      </c>
      <c r="G171" s="123">
        <v>11533</v>
      </c>
      <c r="H171" s="123">
        <v>11564</v>
      </c>
      <c r="I171" s="81"/>
      <c r="J171" s="71">
        <v>120200100</v>
      </c>
      <c r="K171" s="3" t="s">
        <v>447</v>
      </c>
      <c r="L171" s="10" t="s">
        <v>15</v>
      </c>
      <c r="M171" s="170">
        <v>630</v>
      </c>
      <c r="N171">
        <v>108</v>
      </c>
      <c r="O171">
        <v>108</v>
      </c>
      <c r="P171">
        <v>0</v>
      </c>
      <c r="Q171" s="172">
        <v>630</v>
      </c>
      <c r="R171" s="9">
        <v>108</v>
      </c>
      <c r="S171" s="9">
        <v>108</v>
      </c>
      <c r="T171" s="9">
        <v>0</v>
      </c>
      <c r="U171" s="172">
        <v>1740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G171" t="str">
        <f t="shared" si="28"/>
        <v/>
      </c>
    </row>
    <row r="172" spans="1:33" ht="15" customHeight="1" x14ac:dyDescent="0.3">
      <c r="A172" s="7"/>
      <c r="B172" s="7"/>
      <c r="C172" s="31"/>
      <c r="D172" s="31"/>
      <c r="E172" s="125"/>
      <c r="F172" s="125"/>
      <c r="G172" s="121"/>
      <c r="H172" s="121"/>
      <c r="I172" s="27"/>
      <c r="J172" s="34"/>
      <c r="K172" s="11" t="s">
        <v>710</v>
      </c>
      <c r="L172" s="13">
        <f>COUNTA(L168:L171)</f>
        <v>4</v>
      </c>
      <c r="M172" s="171">
        <f t="shared" ref="M172:P172" si="41">SUM(M168:M171)</f>
        <v>1380</v>
      </c>
      <c r="N172" s="12">
        <f t="shared" si="41"/>
        <v>108</v>
      </c>
      <c r="O172" s="12">
        <f t="shared" si="41"/>
        <v>108</v>
      </c>
      <c r="P172" s="12">
        <f t="shared" si="41"/>
        <v>0</v>
      </c>
      <c r="Q172" s="171">
        <f t="shared" ref="Q172:AD172" si="42">SUM(Q168:Q171)</f>
        <v>1380</v>
      </c>
      <c r="R172" s="12">
        <f t="shared" si="42"/>
        <v>108</v>
      </c>
      <c r="S172" s="12">
        <f t="shared" si="42"/>
        <v>108</v>
      </c>
      <c r="T172" s="12">
        <f t="shared" si="42"/>
        <v>0</v>
      </c>
      <c r="U172" s="171">
        <f t="shared" si="42"/>
        <v>4258096</v>
      </c>
      <c r="V172" s="12">
        <f t="shared" si="42"/>
        <v>2166796</v>
      </c>
      <c r="W172" s="12">
        <f t="shared" si="42"/>
        <v>4791</v>
      </c>
      <c r="X172" s="12">
        <f t="shared" si="42"/>
        <v>1566212</v>
      </c>
      <c r="Y172" s="12">
        <f t="shared" si="42"/>
        <v>0</v>
      </c>
      <c r="Z172" s="12">
        <f t="shared" si="42"/>
        <v>0</v>
      </c>
      <c r="AA172" s="12">
        <f t="shared" si="42"/>
        <v>0</v>
      </c>
      <c r="AB172" s="12">
        <f t="shared" si="42"/>
        <v>0</v>
      </c>
      <c r="AC172" s="12">
        <f t="shared" si="42"/>
        <v>1014</v>
      </c>
      <c r="AD172" s="12">
        <f t="shared" si="42"/>
        <v>600584</v>
      </c>
      <c r="AG172" t="str">
        <f t="shared" si="28"/>
        <v/>
      </c>
    </row>
    <row r="173" spans="1:33" ht="15" customHeight="1" x14ac:dyDescent="0.3">
      <c r="A173" s="7"/>
      <c r="B173" s="7"/>
      <c r="C173" s="31"/>
      <c r="D173" s="31"/>
      <c r="E173" s="125"/>
      <c r="F173" s="125"/>
      <c r="G173" s="121"/>
      <c r="H173" s="121"/>
      <c r="I173" s="27"/>
      <c r="J173" s="34"/>
      <c r="K173" s="11"/>
      <c r="L173" s="13"/>
      <c r="M173" s="163"/>
      <c r="N173" s="13"/>
      <c r="O173" s="13"/>
      <c r="P173" s="13"/>
      <c r="Q173" s="171"/>
      <c r="R173" s="12"/>
      <c r="S173" s="12"/>
      <c r="T173" s="12"/>
      <c r="U173" s="171"/>
      <c r="V173" s="12"/>
      <c r="W173" s="12"/>
      <c r="X173" s="12"/>
      <c r="Y173" s="12"/>
      <c r="Z173" s="12"/>
      <c r="AA173" s="12"/>
      <c r="AB173" s="12"/>
      <c r="AC173" s="12"/>
      <c r="AD173" s="12"/>
      <c r="AG173" t="str">
        <f t="shared" si="28"/>
        <v/>
      </c>
    </row>
    <row r="174" spans="1:33" ht="15" customHeight="1" outlineLevel="1" x14ac:dyDescent="0.3">
      <c r="A174" s="7"/>
      <c r="B174" s="7"/>
      <c r="C174" s="31"/>
      <c r="D174" s="31"/>
      <c r="E174" s="125"/>
      <c r="F174" s="125"/>
      <c r="G174" s="121"/>
      <c r="H174" s="121"/>
      <c r="I174" s="27"/>
      <c r="J174" s="68" t="s">
        <v>11</v>
      </c>
      <c r="K174" s="8" t="s">
        <v>12</v>
      </c>
      <c r="L174" s="13"/>
      <c r="M174" s="163"/>
      <c r="N174" s="13"/>
      <c r="O174" s="13"/>
      <c r="P174" s="13"/>
      <c r="Q174" s="171"/>
      <c r="R174" s="12"/>
      <c r="S174" s="12"/>
      <c r="T174" s="12"/>
      <c r="U174" s="171"/>
      <c r="V174" s="12"/>
      <c r="W174" s="12"/>
      <c r="X174" s="12"/>
      <c r="Y174" s="12"/>
      <c r="Z174" s="12"/>
      <c r="AA174" s="12"/>
      <c r="AB174" s="12"/>
      <c r="AC174" s="12"/>
      <c r="AD174" s="12"/>
      <c r="AG174" t="str">
        <f t="shared" si="28"/>
        <v/>
      </c>
    </row>
    <row r="175" spans="1:33" ht="15" customHeight="1" outlineLevel="1" x14ac:dyDescent="0.3">
      <c r="A175" s="2" t="s">
        <v>749</v>
      </c>
      <c r="B175" s="2" t="s">
        <v>748</v>
      </c>
      <c r="C175" s="31" t="s">
        <v>767</v>
      </c>
      <c r="D175" s="31" t="s">
        <v>768</v>
      </c>
      <c r="E175" s="121">
        <v>45454</v>
      </c>
      <c r="F175" s="124">
        <v>45869</v>
      </c>
      <c r="G175" s="123">
        <v>49593</v>
      </c>
      <c r="H175" s="123">
        <v>47037</v>
      </c>
      <c r="I175" s="81"/>
      <c r="J175" s="31" t="s">
        <v>747</v>
      </c>
      <c r="K175" s="3" t="s">
        <v>763</v>
      </c>
      <c r="L175" s="10" t="s">
        <v>27</v>
      </c>
      <c r="M175" s="170">
        <v>0</v>
      </c>
      <c r="N175">
        <v>0</v>
      </c>
      <c r="O175">
        <v>0</v>
      </c>
      <c r="P175">
        <v>0</v>
      </c>
      <c r="Q175" s="172">
        <v>0</v>
      </c>
      <c r="R175" s="9">
        <v>0</v>
      </c>
      <c r="S175" s="9">
        <v>0</v>
      </c>
      <c r="T175" s="9">
        <v>0</v>
      </c>
      <c r="U175" s="172">
        <v>412000</v>
      </c>
      <c r="V175" s="9">
        <v>412000</v>
      </c>
      <c r="W175" s="9">
        <v>0</v>
      </c>
      <c r="X175" s="9">
        <v>0</v>
      </c>
      <c r="Y175" s="9">
        <v>0</v>
      </c>
      <c r="Z175" s="9">
        <v>0</v>
      </c>
      <c r="AA175" s="9">
        <v>916</v>
      </c>
      <c r="AB175" s="9">
        <v>412000</v>
      </c>
      <c r="AC175" s="9">
        <v>0</v>
      </c>
      <c r="AD175" s="9">
        <v>0</v>
      </c>
      <c r="AG175" t="str">
        <f t="shared" si="28"/>
        <v/>
      </c>
    </row>
    <row r="176" spans="1:33" ht="15" customHeight="1" x14ac:dyDescent="0.3">
      <c r="A176" s="7"/>
      <c r="B176" s="7"/>
      <c r="C176" s="31"/>
      <c r="D176" s="31"/>
      <c r="E176" s="125"/>
      <c r="F176" s="125"/>
      <c r="G176" s="121"/>
      <c r="H176" s="121"/>
      <c r="I176" s="27"/>
      <c r="J176" s="34"/>
      <c r="K176" s="11" t="s">
        <v>749</v>
      </c>
      <c r="L176" s="13">
        <f>COUNTA(L175)</f>
        <v>1</v>
      </c>
      <c r="M176" s="171">
        <f>SUM(M175)</f>
        <v>0</v>
      </c>
      <c r="N176" s="12">
        <f t="shared" ref="N176:P176" si="43">SUM(N175)</f>
        <v>0</v>
      </c>
      <c r="O176" s="12">
        <f t="shared" si="43"/>
        <v>0</v>
      </c>
      <c r="P176" s="12">
        <f t="shared" si="43"/>
        <v>0</v>
      </c>
      <c r="Q176" s="171">
        <f>SUM(Q175)</f>
        <v>0</v>
      </c>
      <c r="R176" s="12">
        <f t="shared" ref="R176:AD176" si="44">SUM(R175)</f>
        <v>0</v>
      </c>
      <c r="S176" s="12">
        <f t="shared" si="44"/>
        <v>0</v>
      </c>
      <c r="T176" s="12">
        <f t="shared" si="44"/>
        <v>0</v>
      </c>
      <c r="U176" s="171">
        <f t="shared" si="44"/>
        <v>412000</v>
      </c>
      <c r="V176" s="12">
        <f t="shared" si="44"/>
        <v>412000</v>
      </c>
      <c r="W176" s="12">
        <f t="shared" si="44"/>
        <v>0</v>
      </c>
      <c r="X176" s="12">
        <f t="shared" si="44"/>
        <v>0</v>
      </c>
      <c r="Y176" s="12">
        <f t="shared" si="44"/>
        <v>0</v>
      </c>
      <c r="Z176" s="12">
        <f t="shared" si="44"/>
        <v>0</v>
      </c>
      <c r="AA176" s="12">
        <f t="shared" si="44"/>
        <v>916</v>
      </c>
      <c r="AB176" s="12">
        <f t="shared" si="44"/>
        <v>412000</v>
      </c>
      <c r="AC176" s="12">
        <f t="shared" si="44"/>
        <v>0</v>
      </c>
      <c r="AD176" s="12">
        <f t="shared" si="44"/>
        <v>0</v>
      </c>
      <c r="AE176" s="35"/>
      <c r="AG176" t="str">
        <f t="shared" si="28"/>
        <v/>
      </c>
    </row>
    <row r="177" spans="1:33" ht="15" customHeight="1" x14ac:dyDescent="0.3">
      <c r="A177" s="7"/>
      <c r="B177" s="7"/>
      <c r="C177" s="31"/>
      <c r="D177" s="31"/>
      <c r="E177" s="125"/>
      <c r="F177" s="125"/>
      <c r="G177" s="121"/>
      <c r="H177" s="121"/>
      <c r="I177" s="27"/>
      <c r="J177" s="34"/>
      <c r="K177" s="11"/>
      <c r="L177" s="13"/>
      <c r="M177" s="163"/>
      <c r="N177" s="13"/>
      <c r="O177" s="13"/>
      <c r="P177" s="13"/>
      <c r="Q177" s="171"/>
      <c r="R177" s="12"/>
      <c r="S177" s="12"/>
      <c r="T177" s="12"/>
      <c r="U177" s="171"/>
      <c r="V177" s="12"/>
      <c r="W177" s="12"/>
      <c r="X177" s="12"/>
      <c r="Y177" s="12"/>
      <c r="Z177" s="12"/>
      <c r="AA177" s="12"/>
      <c r="AB177" s="12"/>
      <c r="AC177" s="12"/>
      <c r="AD177" s="12"/>
      <c r="AG177" t="str">
        <f t="shared" si="28"/>
        <v/>
      </c>
    </row>
    <row r="178" spans="1:33" ht="15" customHeight="1" outlineLevel="1" x14ac:dyDescent="0.3">
      <c r="A178" s="7"/>
      <c r="B178" s="7"/>
      <c r="C178" s="31"/>
      <c r="D178" s="31"/>
      <c r="E178" s="125"/>
      <c r="F178" s="125"/>
      <c r="G178" s="121"/>
      <c r="H178" s="121"/>
      <c r="I178" s="27"/>
      <c r="J178" s="68" t="s">
        <v>11</v>
      </c>
      <c r="K178" s="8" t="s">
        <v>12</v>
      </c>
      <c r="L178" s="13"/>
      <c r="M178" s="163"/>
      <c r="N178" s="13"/>
      <c r="O178" s="13"/>
      <c r="P178" s="13"/>
      <c r="Q178" s="171"/>
      <c r="R178" s="12"/>
      <c r="S178" s="12"/>
      <c r="T178" s="12"/>
      <c r="U178" s="171"/>
      <c r="V178" s="12"/>
      <c r="W178" s="12"/>
      <c r="X178" s="12"/>
      <c r="Y178" s="12"/>
      <c r="Z178" s="12"/>
      <c r="AA178" s="12"/>
      <c r="AB178" s="12"/>
      <c r="AC178" s="12"/>
      <c r="AD178" s="12"/>
      <c r="AG178" t="str">
        <f t="shared" si="28"/>
        <v/>
      </c>
    </row>
    <row r="179" spans="1:33" ht="15" customHeight="1" outlineLevel="1" x14ac:dyDescent="0.3">
      <c r="A179" s="2" t="s">
        <v>388</v>
      </c>
      <c r="B179" s="2" t="s">
        <v>297</v>
      </c>
      <c r="C179" s="31">
        <v>681</v>
      </c>
      <c r="D179" s="31">
        <v>138</v>
      </c>
      <c r="E179" s="121">
        <v>43476</v>
      </c>
      <c r="F179" s="124">
        <v>43622</v>
      </c>
      <c r="G179" s="123">
        <v>12628</v>
      </c>
      <c r="H179" s="123">
        <v>46962</v>
      </c>
      <c r="I179" s="81"/>
      <c r="J179" s="31" t="s">
        <v>552</v>
      </c>
      <c r="K179" s="3" t="s">
        <v>387</v>
      </c>
      <c r="L179" s="10" t="s">
        <v>31</v>
      </c>
      <c r="M179" s="170">
        <v>749</v>
      </c>
      <c r="N179">
        <v>529</v>
      </c>
      <c r="O179">
        <v>0</v>
      </c>
      <c r="P179">
        <v>529</v>
      </c>
      <c r="Q179" s="172">
        <v>2218</v>
      </c>
      <c r="R179" s="9">
        <v>1998</v>
      </c>
      <c r="S179" s="9">
        <v>0</v>
      </c>
      <c r="T179" s="9">
        <v>1998</v>
      </c>
      <c r="U179" s="172">
        <v>317537</v>
      </c>
      <c r="V179" s="9">
        <v>308537</v>
      </c>
      <c r="W179" s="9">
        <v>0</v>
      </c>
      <c r="X179" s="9">
        <v>0</v>
      </c>
      <c r="Y179" s="9">
        <v>771</v>
      </c>
      <c r="Z179" s="9">
        <v>308537</v>
      </c>
      <c r="AA179" s="9">
        <v>0</v>
      </c>
      <c r="AB179" s="9">
        <v>0</v>
      </c>
      <c r="AC179" s="9">
        <v>0</v>
      </c>
      <c r="AD179" s="9">
        <v>0</v>
      </c>
      <c r="AG179" t="str">
        <f t="shared" si="28"/>
        <v/>
      </c>
    </row>
    <row r="180" spans="1:33" ht="15" customHeight="1" x14ac:dyDescent="0.3">
      <c r="A180" s="7"/>
      <c r="B180" s="7"/>
      <c r="C180" s="31"/>
      <c r="D180" s="31"/>
      <c r="E180" s="125"/>
      <c r="F180" s="125"/>
      <c r="G180" s="121"/>
      <c r="H180" s="121"/>
      <c r="I180" s="27"/>
      <c r="J180" s="34"/>
      <c r="K180" s="11" t="s">
        <v>683</v>
      </c>
      <c r="L180" s="13">
        <f>COUNTA(L179)</f>
        <v>1</v>
      </c>
      <c r="M180" s="171">
        <f>SUM(M179)</f>
        <v>749</v>
      </c>
      <c r="N180" s="12">
        <f t="shared" ref="N180:P180" si="45">SUM(N179)</f>
        <v>529</v>
      </c>
      <c r="O180" s="12">
        <f t="shared" si="45"/>
        <v>0</v>
      </c>
      <c r="P180" s="12">
        <f t="shared" si="45"/>
        <v>529</v>
      </c>
      <c r="Q180" s="171">
        <f>SUM(Q179)</f>
        <v>2218</v>
      </c>
      <c r="R180" s="12">
        <f t="shared" ref="R180:AD180" si="46">SUM(R179)</f>
        <v>1998</v>
      </c>
      <c r="S180" s="12">
        <f t="shared" si="46"/>
        <v>0</v>
      </c>
      <c r="T180" s="12">
        <f t="shared" si="46"/>
        <v>1998</v>
      </c>
      <c r="U180" s="171">
        <f t="shared" si="46"/>
        <v>317537</v>
      </c>
      <c r="V180" s="12">
        <f t="shared" si="46"/>
        <v>308537</v>
      </c>
      <c r="W180" s="12">
        <f t="shared" si="46"/>
        <v>0</v>
      </c>
      <c r="X180" s="12">
        <f t="shared" si="46"/>
        <v>0</v>
      </c>
      <c r="Y180" s="12">
        <f t="shared" si="46"/>
        <v>771</v>
      </c>
      <c r="Z180" s="12">
        <f t="shared" si="46"/>
        <v>308537</v>
      </c>
      <c r="AA180" s="12">
        <f t="shared" si="46"/>
        <v>0</v>
      </c>
      <c r="AB180" s="12">
        <f t="shared" si="46"/>
        <v>0</v>
      </c>
      <c r="AC180" s="12">
        <f t="shared" si="46"/>
        <v>0</v>
      </c>
      <c r="AD180" s="12">
        <f t="shared" si="46"/>
        <v>0</v>
      </c>
      <c r="AE180" s="35"/>
      <c r="AG180" t="str">
        <f t="shared" si="28"/>
        <v/>
      </c>
    </row>
    <row r="181" spans="1:33" ht="15" customHeight="1" x14ac:dyDescent="0.3">
      <c r="A181" s="72"/>
      <c r="B181" s="72"/>
      <c r="C181" s="73"/>
      <c r="D181" s="73"/>
      <c r="E181" s="126"/>
      <c r="F181" s="126"/>
      <c r="G181" s="126"/>
      <c r="H181" s="126"/>
      <c r="I181" s="74"/>
      <c r="J181" s="75"/>
      <c r="K181" s="76"/>
      <c r="L181" s="85"/>
      <c r="M181" s="165"/>
      <c r="N181" s="85"/>
      <c r="O181" s="85"/>
      <c r="P181" s="85"/>
      <c r="Q181" s="175"/>
      <c r="R181" s="77"/>
      <c r="S181" s="77"/>
      <c r="T181" s="77"/>
      <c r="U181" s="175"/>
      <c r="V181" s="77"/>
      <c r="W181" s="77"/>
      <c r="X181" s="77"/>
      <c r="Y181" s="77"/>
      <c r="Z181" s="77"/>
      <c r="AA181" s="77"/>
      <c r="AB181" s="77"/>
      <c r="AC181" s="77"/>
      <c r="AD181" s="113"/>
      <c r="AG181" t="str">
        <f t="shared" si="28"/>
        <v/>
      </c>
    </row>
    <row r="182" spans="1:33" ht="15" customHeight="1" outlineLevel="1" x14ac:dyDescent="0.3">
      <c r="A182" s="7"/>
      <c r="B182" s="7"/>
      <c r="C182" s="31"/>
      <c r="D182" s="31"/>
      <c r="E182" s="125"/>
      <c r="F182" s="125"/>
      <c r="G182" s="121"/>
      <c r="H182" s="121"/>
      <c r="I182" s="27"/>
      <c r="J182" s="68" t="s">
        <v>11</v>
      </c>
      <c r="K182" s="8" t="s">
        <v>12</v>
      </c>
      <c r="L182" s="14"/>
      <c r="M182" s="161"/>
      <c r="N182" s="14"/>
      <c r="O182" s="14"/>
      <c r="P182" s="14"/>
      <c r="Q182" s="172"/>
      <c r="R182" s="9"/>
      <c r="S182" s="9"/>
      <c r="T182" s="9"/>
      <c r="U182" s="172"/>
      <c r="V182" s="9"/>
      <c r="W182" s="9"/>
      <c r="X182" s="9"/>
      <c r="Y182" s="9"/>
      <c r="Z182" s="9"/>
      <c r="AA182" s="9"/>
      <c r="AB182" s="9"/>
      <c r="AC182" s="9"/>
      <c r="AD182" s="113"/>
      <c r="AG182" t="str">
        <f t="shared" si="28"/>
        <v/>
      </c>
    </row>
    <row r="183" spans="1:33" ht="15" customHeight="1" outlineLevel="1" x14ac:dyDescent="0.3">
      <c r="A183" s="2" t="s">
        <v>141</v>
      </c>
      <c r="B183" s="2" t="s">
        <v>148</v>
      </c>
      <c r="C183" s="31" t="s">
        <v>142</v>
      </c>
      <c r="D183" s="31" t="s">
        <v>143</v>
      </c>
      <c r="E183" s="121">
        <v>38246</v>
      </c>
      <c r="F183" s="124">
        <v>38393</v>
      </c>
      <c r="G183" s="137" t="s">
        <v>14</v>
      </c>
      <c r="H183" s="137">
        <v>39668</v>
      </c>
      <c r="I183" s="104">
        <v>23288</v>
      </c>
      <c r="J183" s="31">
        <v>120050370</v>
      </c>
      <c r="K183" s="3" t="s">
        <v>144</v>
      </c>
      <c r="L183" s="10" t="s">
        <v>15</v>
      </c>
      <c r="M183" s="170">
        <v>4</v>
      </c>
      <c r="N183">
        <v>2</v>
      </c>
      <c r="O183">
        <v>2</v>
      </c>
      <c r="P183">
        <v>0</v>
      </c>
      <c r="Q183" s="172">
        <v>4</v>
      </c>
      <c r="R183" s="9">
        <v>2</v>
      </c>
      <c r="S183" s="9">
        <v>2</v>
      </c>
      <c r="T183" s="9">
        <v>0</v>
      </c>
      <c r="U183" s="172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29"/>
      <c r="AG183" t="str">
        <f t="shared" si="28"/>
        <v/>
      </c>
    </row>
    <row r="184" spans="1:33" ht="15" customHeight="1" outlineLevel="1" x14ac:dyDescent="0.3">
      <c r="A184" s="2" t="s">
        <v>141</v>
      </c>
      <c r="B184" s="2" t="s">
        <v>148</v>
      </c>
      <c r="C184" s="31" t="s">
        <v>142</v>
      </c>
      <c r="D184" s="31" t="s">
        <v>143</v>
      </c>
      <c r="E184" s="121">
        <v>44847</v>
      </c>
      <c r="F184" s="124">
        <v>44959</v>
      </c>
      <c r="G184" s="123">
        <v>46846</v>
      </c>
      <c r="H184" s="123">
        <v>46115</v>
      </c>
      <c r="I184" s="81"/>
      <c r="J184" s="71">
        <v>620230010</v>
      </c>
      <c r="K184" s="3" t="s">
        <v>536</v>
      </c>
      <c r="L184" s="10" t="s">
        <v>15</v>
      </c>
      <c r="M184" s="170">
        <v>2</v>
      </c>
      <c r="N184">
        <v>2</v>
      </c>
      <c r="O184">
        <v>2</v>
      </c>
      <c r="P184">
        <v>0</v>
      </c>
      <c r="Q184" s="172">
        <v>2</v>
      </c>
      <c r="R184" s="9">
        <v>2</v>
      </c>
      <c r="S184" s="9">
        <v>2</v>
      </c>
      <c r="T184" s="9">
        <v>0</v>
      </c>
      <c r="U184" s="172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G184" t="str">
        <f t="shared" si="28"/>
        <v/>
      </c>
    </row>
    <row r="185" spans="1:33" ht="15" customHeight="1" x14ac:dyDescent="0.3">
      <c r="A185" s="7"/>
      <c r="B185" s="7"/>
      <c r="C185" s="31"/>
      <c r="D185" s="31"/>
      <c r="E185" s="125"/>
      <c r="F185" s="125"/>
      <c r="G185" s="121"/>
      <c r="H185" s="121"/>
      <c r="I185" s="27"/>
      <c r="J185" s="34"/>
      <c r="K185" s="11" t="s">
        <v>141</v>
      </c>
      <c r="L185" s="13">
        <f>COUNTA(L183:L184)</f>
        <v>2</v>
      </c>
      <c r="M185" s="171">
        <f>SUM(M183:M184)</f>
        <v>6</v>
      </c>
      <c r="N185" s="12">
        <f t="shared" ref="N185:P185" si="47">SUM(N183:N184)</f>
        <v>4</v>
      </c>
      <c r="O185" s="12">
        <f t="shared" si="47"/>
        <v>4</v>
      </c>
      <c r="P185" s="12">
        <f t="shared" si="47"/>
        <v>0</v>
      </c>
      <c r="Q185" s="171">
        <f>SUM(Q183:Q184)</f>
        <v>6</v>
      </c>
      <c r="R185" s="12">
        <f t="shared" ref="R185:AD185" si="48">SUM(R183:R184)</f>
        <v>4</v>
      </c>
      <c r="S185" s="12">
        <f t="shared" si="48"/>
        <v>4</v>
      </c>
      <c r="T185" s="12">
        <f t="shared" si="48"/>
        <v>0</v>
      </c>
      <c r="U185" s="171">
        <f t="shared" si="48"/>
        <v>0</v>
      </c>
      <c r="V185" s="12">
        <f t="shared" si="48"/>
        <v>0</v>
      </c>
      <c r="W185" s="12">
        <f t="shared" si="48"/>
        <v>0</v>
      </c>
      <c r="X185" s="12">
        <f t="shared" si="48"/>
        <v>0</v>
      </c>
      <c r="Y185" s="12">
        <f t="shared" si="48"/>
        <v>0</v>
      </c>
      <c r="Z185" s="12">
        <f t="shared" si="48"/>
        <v>0</v>
      </c>
      <c r="AA185" s="12">
        <f t="shared" si="48"/>
        <v>0</v>
      </c>
      <c r="AB185" s="12">
        <f t="shared" si="48"/>
        <v>0</v>
      </c>
      <c r="AC185" s="12">
        <f t="shared" si="48"/>
        <v>0</v>
      </c>
      <c r="AD185" s="12">
        <f t="shared" si="48"/>
        <v>0</v>
      </c>
      <c r="AG185" t="str">
        <f t="shared" si="28"/>
        <v/>
      </c>
    </row>
    <row r="186" spans="1:33" ht="15" customHeight="1" x14ac:dyDescent="0.3">
      <c r="A186" s="72"/>
      <c r="B186" s="72"/>
      <c r="C186" s="73"/>
      <c r="D186" s="73"/>
      <c r="E186" s="126"/>
      <c r="F186" s="126"/>
      <c r="G186" s="126"/>
      <c r="H186" s="126"/>
      <c r="I186" s="74"/>
      <c r="J186" s="75"/>
      <c r="K186" s="76"/>
      <c r="L186" s="85"/>
      <c r="M186" s="165"/>
      <c r="N186" s="85"/>
      <c r="O186" s="85"/>
      <c r="P186" s="85"/>
      <c r="Q186" s="175"/>
      <c r="R186" s="77"/>
      <c r="S186" s="77"/>
      <c r="T186" s="77"/>
      <c r="U186" s="175"/>
      <c r="V186" s="77"/>
      <c r="W186" s="77"/>
      <c r="X186" s="77"/>
      <c r="Y186" s="77"/>
      <c r="Z186" s="77"/>
      <c r="AA186" s="77"/>
      <c r="AB186" s="77"/>
      <c r="AC186" s="77"/>
      <c r="AD186" s="113"/>
      <c r="AG186" t="str">
        <f t="shared" si="28"/>
        <v/>
      </c>
    </row>
    <row r="187" spans="1:33" ht="15" customHeight="1" outlineLevel="1" x14ac:dyDescent="0.3">
      <c r="A187" s="7"/>
      <c r="B187" s="7"/>
      <c r="C187" s="31"/>
      <c r="D187" s="31"/>
      <c r="E187" s="125"/>
      <c r="F187" s="125"/>
      <c r="G187" s="121"/>
      <c r="H187" s="121"/>
      <c r="I187" s="27"/>
      <c r="J187" s="68" t="s">
        <v>11</v>
      </c>
      <c r="K187" s="8" t="s">
        <v>12</v>
      </c>
      <c r="L187" s="14"/>
      <c r="M187" s="161"/>
      <c r="N187" s="14"/>
      <c r="O187" s="14"/>
      <c r="P187" s="14"/>
      <c r="Q187" s="172"/>
      <c r="R187" s="9"/>
      <c r="S187" s="9"/>
      <c r="T187" s="9"/>
      <c r="U187" s="172"/>
      <c r="V187" s="9"/>
      <c r="W187" s="9"/>
      <c r="X187" s="9"/>
      <c r="Y187" s="9"/>
      <c r="Z187" s="9"/>
      <c r="AA187" s="9"/>
      <c r="AB187" s="9"/>
      <c r="AC187" s="9"/>
      <c r="AD187" s="113"/>
      <c r="AG187" t="str">
        <f t="shared" si="28"/>
        <v/>
      </c>
    </row>
    <row r="188" spans="1:33" ht="15" customHeight="1" outlineLevel="1" x14ac:dyDescent="0.3">
      <c r="A188" s="2" t="s">
        <v>148</v>
      </c>
      <c r="B188" s="2" t="s">
        <v>148</v>
      </c>
      <c r="C188" s="31" t="s">
        <v>145</v>
      </c>
      <c r="D188" s="31" t="s">
        <v>146</v>
      </c>
      <c r="E188" s="121">
        <v>44111</v>
      </c>
      <c r="F188" s="124">
        <v>44273</v>
      </c>
      <c r="G188" s="123">
        <v>46125</v>
      </c>
      <c r="H188" s="123">
        <v>45425</v>
      </c>
      <c r="I188" s="81"/>
      <c r="J188" s="71" t="s">
        <v>581</v>
      </c>
      <c r="K188" s="3" t="s">
        <v>435</v>
      </c>
      <c r="L188" s="10" t="s">
        <v>31</v>
      </c>
      <c r="M188" s="170">
        <v>84</v>
      </c>
      <c r="N188">
        <v>84</v>
      </c>
      <c r="O188">
        <v>0</v>
      </c>
      <c r="P188">
        <v>84</v>
      </c>
      <c r="Q188" s="172">
        <v>84</v>
      </c>
      <c r="R188" s="9">
        <v>84</v>
      </c>
      <c r="S188" s="9">
        <v>0</v>
      </c>
      <c r="T188" s="9">
        <v>84</v>
      </c>
      <c r="U188" s="172">
        <v>27835</v>
      </c>
      <c r="V188" s="9">
        <v>26429</v>
      </c>
      <c r="W188" s="9">
        <v>0</v>
      </c>
      <c r="X188" s="9">
        <v>0</v>
      </c>
      <c r="Y188" s="9">
        <v>65</v>
      </c>
      <c r="Z188" s="9">
        <v>26429</v>
      </c>
      <c r="AA188" s="9">
        <v>0</v>
      </c>
      <c r="AB188" s="9">
        <v>0</v>
      </c>
      <c r="AC188" s="9">
        <v>0</v>
      </c>
      <c r="AD188" s="9">
        <v>0</v>
      </c>
      <c r="AG188" t="str">
        <f t="shared" si="28"/>
        <v/>
      </c>
    </row>
    <row r="189" spans="1:33" ht="15" customHeight="1" outlineLevel="1" x14ac:dyDescent="0.3">
      <c r="A189" s="2" t="s">
        <v>148</v>
      </c>
      <c r="B189" s="2" t="s">
        <v>148</v>
      </c>
      <c r="C189" s="31">
        <v>679</v>
      </c>
      <c r="D189" s="31" t="s">
        <v>146</v>
      </c>
      <c r="E189" s="121">
        <v>43873</v>
      </c>
      <c r="F189" s="124">
        <v>44105</v>
      </c>
      <c r="G189" s="123">
        <v>45938</v>
      </c>
      <c r="H189" s="123">
        <v>45238</v>
      </c>
      <c r="I189" s="81"/>
      <c r="J189" s="31">
        <v>620200060</v>
      </c>
      <c r="K189" s="19" t="s">
        <v>417</v>
      </c>
      <c r="L189" s="10" t="s">
        <v>15</v>
      </c>
      <c r="M189" s="170">
        <v>1</v>
      </c>
      <c r="N189">
        <v>1</v>
      </c>
      <c r="O189">
        <v>1</v>
      </c>
      <c r="P189">
        <v>0</v>
      </c>
      <c r="Q189" s="172">
        <v>1</v>
      </c>
      <c r="R189" s="9">
        <v>1</v>
      </c>
      <c r="S189" s="9">
        <v>1</v>
      </c>
      <c r="T189" s="9">
        <v>0</v>
      </c>
      <c r="U189" s="172">
        <v>0</v>
      </c>
      <c r="V189" s="9">
        <v>0</v>
      </c>
      <c r="W189" s="9">
        <v>0</v>
      </c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G189" t="str">
        <f t="shared" si="28"/>
        <v/>
      </c>
    </row>
    <row r="190" spans="1:33" ht="15" customHeight="1" outlineLevel="1" x14ac:dyDescent="0.3">
      <c r="A190" s="2" t="s">
        <v>49</v>
      </c>
      <c r="B190" s="2" t="s">
        <v>148</v>
      </c>
      <c r="C190" s="31" t="s">
        <v>145</v>
      </c>
      <c r="D190" s="31" t="s">
        <v>146</v>
      </c>
      <c r="E190" s="121">
        <v>39379</v>
      </c>
      <c r="F190" s="124">
        <v>39590</v>
      </c>
      <c r="G190" s="123" t="s">
        <v>14</v>
      </c>
      <c r="H190" s="123" t="s">
        <v>14</v>
      </c>
      <c r="I190" s="81" t="s">
        <v>127</v>
      </c>
      <c r="J190" s="31">
        <v>820080120</v>
      </c>
      <c r="K190" s="3" t="s">
        <v>147</v>
      </c>
      <c r="L190" s="10" t="s">
        <v>27</v>
      </c>
      <c r="M190" s="170">
        <v>0</v>
      </c>
      <c r="N190">
        <v>0</v>
      </c>
      <c r="O190">
        <v>0</v>
      </c>
      <c r="P190">
        <v>0</v>
      </c>
      <c r="Q190" s="172">
        <v>0</v>
      </c>
      <c r="R190" s="9">
        <v>0</v>
      </c>
      <c r="S190" s="9">
        <v>0</v>
      </c>
      <c r="T190" s="9">
        <v>0</v>
      </c>
      <c r="U190" s="172">
        <v>3450</v>
      </c>
      <c r="V190" s="9">
        <v>1800</v>
      </c>
      <c r="W190" s="9">
        <v>9</v>
      </c>
      <c r="X190" s="9">
        <v>1800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G190" t="str">
        <f t="shared" si="28"/>
        <v/>
      </c>
    </row>
    <row r="191" spans="1:33" ht="15" customHeight="1" x14ac:dyDescent="0.3">
      <c r="A191" s="7"/>
      <c r="B191" s="7"/>
      <c r="C191" s="31"/>
      <c r="D191" s="31"/>
      <c r="E191" s="125"/>
      <c r="F191" s="125"/>
      <c r="G191" s="121"/>
      <c r="H191" s="121"/>
      <c r="I191" s="27"/>
      <c r="J191" s="34"/>
      <c r="K191" s="11" t="s">
        <v>49</v>
      </c>
      <c r="L191" s="13">
        <f>COUNTA(L188:L190)</f>
        <v>3</v>
      </c>
      <c r="M191" s="171">
        <f t="shared" ref="M191:P191" si="49">SUM(M188:M190)</f>
        <v>85</v>
      </c>
      <c r="N191" s="12">
        <f t="shared" si="49"/>
        <v>85</v>
      </c>
      <c r="O191" s="12">
        <f t="shared" si="49"/>
        <v>1</v>
      </c>
      <c r="P191" s="12">
        <f t="shared" si="49"/>
        <v>84</v>
      </c>
      <c r="Q191" s="171">
        <f t="shared" ref="Q191:AD191" si="50">SUM(Q188:Q190)</f>
        <v>85</v>
      </c>
      <c r="R191" s="12">
        <f t="shared" si="50"/>
        <v>85</v>
      </c>
      <c r="S191" s="12">
        <f t="shared" si="50"/>
        <v>1</v>
      </c>
      <c r="T191" s="12">
        <f t="shared" si="50"/>
        <v>84</v>
      </c>
      <c r="U191" s="171">
        <f t="shared" si="50"/>
        <v>31285</v>
      </c>
      <c r="V191" s="12">
        <f t="shared" si="50"/>
        <v>28229</v>
      </c>
      <c r="W191" s="12">
        <f t="shared" si="50"/>
        <v>9</v>
      </c>
      <c r="X191" s="12">
        <f t="shared" si="50"/>
        <v>1800</v>
      </c>
      <c r="Y191" s="12">
        <f t="shared" si="50"/>
        <v>65</v>
      </c>
      <c r="Z191" s="12">
        <f t="shared" si="50"/>
        <v>26429</v>
      </c>
      <c r="AA191" s="12">
        <f t="shared" si="50"/>
        <v>0</v>
      </c>
      <c r="AB191" s="12">
        <f t="shared" si="50"/>
        <v>0</v>
      </c>
      <c r="AC191" s="12">
        <f t="shared" si="50"/>
        <v>0</v>
      </c>
      <c r="AD191" s="12">
        <f t="shared" si="50"/>
        <v>0</v>
      </c>
      <c r="AG191" t="str">
        <f t="shared" si="28"/>
        <v/>
      </c>
    </row>
    <row r="192" spans="1:33" ht="15" customHeight="1" x14ac:dyDescent="0.3">
      <c r="A192" s="72"/>
      <c r="B192" s="72"/>
      <c r="C192" s="73"/>
      <c r="D192" s="73"/>
      <c r="E192" s="126"/>
      <c r="F192" s="126"/>
      <c r="G192" s="126"/>
      <c r="H192" s="126"/>
      <c r="I192" s="74"/>
      <c r="J192" s="75"/>
      <c r="K192" s="76"/>
      <c r="L192" s="85"/>
      <c r="M192" s="165"/>
      <c r="N192" s="85"/>
      <c r="O192" s="85"/>
      <c r="P192" s="85"/>
      <c r="Q192" s="175"/>
      <c r="R192" s="77"/>
      <c r="S192" s="77"/>
      <c r="T192" s="77"/>
      <c r="U192" s="175"/>
      <c r="V192" s="77"/>
      <c r="W192" s="77"/>
      <c r="X192" s="77"/>
      <c r="Y192" s="77"/>
      <c r="Z192" s="77"/>
      <c r="AA192" s="77"/>
      <c r="AB192" s="77"/>
      <c r="AC192" s="77"/>
      <c r="AD192" s="113"/>
      <c r="AG192" t="str">
        <f t="shared" si="28"/>
        <v/>
      </c>
    </row>
    <row r="193" spans="1:33" ht="15" customHeight="1" outlineLevel="1" x14ac:dyDescent="0.3">
      <c r="A193" s="7"/>
      <c r="B193" s="7"/>
      <c r="C193" s="31"/>
      <c r="D193" s="31"/>
      <c r="E193" s="125"/>
      <c r="F193" s="125"/>
      <c r="G193" s="121"/>
      <c r="H193" s="121"/>
      <c r="I193" s="27"/>
      <c r="J193" s="68" t="s">
        <v>11</v>
      </c>
      <c r="K193" s="8" t="s">
        <v>12</v>
      </c>
      <c r="L193" s="14"/>
      <c r="M193" s="161"/>
      <c r="N193" s="14"/>
      <c r="O193" s="14"/>
      <c r="P193" s="14"/>
      <c r="Q193" s="172"/>
      <c r="R193" s="9"/>
      <c r="S193" s="9"/>
      <c r="T193" s="9"/>
      <c r="U193" s="172"/>
      <c r="V193" s="9"/>
      <c r="W193" s="9"/>
      <c r="X193" s="9"/>
      <c r="Y193" s="9"/>
      <c r="Z193" s="9"/>
      <c r="AA193" s="9"/>
      <c r="AB193" s="9"/>
      <c r="AC193" s="9"/>
      <c r="AD193" s="113"/>
      <c r="AG193" t="str">
        <f t="shared" si="28"/>
        <v/>
      </c>
    </row>
    <row r="194" spans="1:33" ht="15" customHeight="1" outlineLevel="1" x14ac:dyDescent="0.3">
      <c r="A194" s="2" t="s">
        <v>148</v>
      </c>
      <c r="B194" s="2" t="s">
        <v>148</v>
      </c>
      <c r="C194" s="31" t="s">
        <v>769</v>
      </c>
      <c r="D194" s="31" t="s">
        <v>770</v>
      </c>
      <c r="E194" s="124">
        <v>45637</v>
      </c>
      <c r="F194" s="154">
        <v>45832</v>
      </c>
      <c r="G194" s="123">
        <v>47720</v>
      </c>
      <c r="H194" s="123">
        <v>46990</v>
      </c>
      <c r="I194" s="81"/>
      <c r="J194" s="71" t="s">
        <v>750</v>
      </c>
      <c r="K194" s="24" t="s">
        <v>751</v>
      </c>
      <c r="L194" s="10" t="s">
        <v>15</v>
      </c>
      <c r="M194" s="170">
        <v>2</v>
      </c>
      <c r="N194">
        <v>2</v>
      </c>
      <c r="O194">
        <v>2</v>
      </c>
      <c r="P194">
        <v>0</v>
      </c>
      <c r="Q194" s="177">
        <v>2</v>
      </c>
      <c r="R194" s="23">
        <v>2</v>
      </c>
      <c r="S194" s="23">
        <v>2</v>
      </c>
      <c r="T194" s="23">
        <v>0</v>
      </c>
      <c r="U194" s="172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G194" t="str">
        <f t="shared" si="28"/>
        <v/>
      </c>
    </row>
    <row r="195" spans="1:33" ht="15" customHeight="1" x14ac:dyDescent="0.3">
      <c r="A195" s="7"/>
      <c r="B195" s="7"/>
      <c r="C195" s="31"/>
      <c r="D195" s="31"/>
      <c r="E195" s="125"/>
      <c r="F195" s="125"/>
      <c r="G195" s="121"/>
      <c r="H195" s="121"/>
      <c r="I195" s="27"/>
      <c r="J195" s="34"/>
      <c r="K195" s="11" t="s">
        <v>148</v>
      </c>
      <c r="L195" s="13">
        <f>COUNTA(L194:L194)</f>
        <v>1</v>
      </c>
      <c r="M195" s="171">
        <f t="shared" ref="M195:P195" si="51">SUM(M194:M194)</f>
        <v>2</v>
      </c>
      <c r="N195" s="12">
        <f t="shared" si="51"/>
        <v>2</v>
      </c>
      <c r="O195" s="12">
        <f t="shared" si="51"/>
        <v>2</v>
      </c>
      <c r="P195" s="12">
        <f t="shared" si="51"/>
        <v>0</v>
      </c>
      <c r="Q195" s="171">
        <f t="shared" ref="Q195:AD195" si="52">SUM(Q194:Q194)</f>
        <v>2</v>
      </c>
      <c r="R195" s="12">
        <f t="shared" si="52"/>
        <v>2</v>
      </c>
      <c r="S195" s="12">
        <f t="shared" si="52"/>
        <v>2</v>
      </c>
      <c r="T195" s="12">
        <f t="shared" si="52"/>
        <v>0</v>
      </c>
      <c r="U195" s="171">
        <f t="shared" si="52"/>
        <v>0</v>
      </c>
      <c r="V195" s="12">
        <f t="shared" si="52"/>
        <v>0</v>
      </c>
      <c r="W195" s="12">
        <f t="shared" si="52"/>
        <v>0</v>
      </c>
      <c r="X195" s="12">
        <f t="shared" si="52"/>
        <v>0</v>
      </c>
      <c r="Y195" s="12">
        <f t="shared" si="52"/>
        <v>0</v>
      </c>
      <c r="Z195" s="12">
        <f t="shared" si="52"/>
        <v>0</v>
      </c>
      <c r="AA195" s="12">
        <f t="shared" si="52"/>
        <v>0</v>
      </c>
      <c r="AB195" s="12">
        <f t="shared" si="52"/>
        <v>0</v>
      </c>
      <c r="AC195" s="12">
        <f t="shared" si="52"/>
        <v>0</v>
      </c>
      <c r="AD195" s="12">
        <f t="shared" si="52"/>
        <v>0</v>
      </c>
      <c r="AG195" t="str">
        <f t="shared" si="28"/>
        <v/>
      </c>
    </row>
    <row r="196" spans="1:33" ht="15" customHeight="1" x14ac:dyDescent="0.3">
      <c r="A196" s="72"/>
      <c r="B196" s="72"/>
      <c r="C196" s="73"/>
      <c r="D196" s="73"/>
      <c r="E196" s="126"/>
      <c r="F196" s="126"/>
      <c r="G196" s="126"/>
      <c r="H196" s="126"/>
      <c r="I196" s="74"/>
      <c r="J196" s="75"/>
      <c r="K196" s="76"/>
      <c r="L196" s="85"/>
      <c r="M196" s="165"/>
      <c r="N196" s="85"/>
      <c r="O196" s="85"/>
      <c r="P196" s="85"/>
      <c r="Q196" s="175"/>
      <c r="R196" s="77"/>
      <c r="S196" s="77"/>
      <c r="T196" s="77"/>
      <c r="U196" s="175"/>
      <c r="V196" s="77"/>
      <c r="W196" s="77"/>
      <c r="X196" s="77"/>
      <c r="Y196" s="77"/>
      <c r="Z196" s="77"/>
      <c r="AA196" s="77"/>
      <c r="AB196" s="77"/>
      <c r="AC196" s="77"/>
      <c r="AD196" s="113"/>
      <c r="AG196" t="str">
        <f t="shared" si="28"/>
        <v/>
      </c>
    </row>
    <row r="197" spans="1:33" ht="15" customHeight="1" outlineLevel="1" x14ac:dyDescent="0.3">
      <c r="A197" s="7"/>
      <c r="B197" s="7"/>
      <c r="C197" s="31"/>
      <c r="D197" s="31"/>
      <c r="E197" s="125"/>
      <c r="F197" s="125"/>
      <c r="G197" s="121"/>
      <c r="H197" s="121"/>
      <c r="I197" s="27"/>
      <c r="J197" s="68" t="s">
        <v>11</v>
      </c>
      <c r="K197" s="8" t="s">
        <v>12</v>
      </c>
      <c r="L197" s="14"/>
      <c r="M197" s="161"/>
      <c r="N197" s="14"/>
      <c r="O197" s="14"/>
      <c r="P197" s="14"/>
      <c r="Q197" s="172"/>
      <c r="R197" s="9"/>
      <c r="S197" s="9"/>
      <c r="T197" s="9"/>
      <c r="U197" s="172"/>
      <c r="V197" s="9"/>
      <c r="W197" s="9"/>
      <c r="X197" s="9"/>
      <c r="Y197" s="9"/>
      <c r="Z197" s="9"/>
      <c r="AA197" s="9"/>
      <c r="AB197" s="9"/>
      <c r="AC197" s="9"/>
      <c r="AD197" s="113"/>
      <c r="AG197" t="str">
        <f t="shared" ref="AG197:AG260" si="53">IF(NOT(SUM(S197:T197))=R197,"Error", "")</f>
        <v/>
      </c>
    </row>
    <row r="198" spans="1:33" ht="15" customHeight="1" outlineLevel="1" x14ac:dyDescent="0.3">
      <c r="A198" s="2" t="s">
        <v>419</v>
      </c>
      <c r="B198" s="2" t="s">
        <v>419</v>
      </c>
      <c r="C198" s="31">
        <v>609</v>
      </c>
      <c r="D198" s="31" t="s">
        <v>420</v>
      </c>
      <c r="E198" s="121">
        <v>43321</v>
      </c>
      <c r="F198" s="124">
        <v>44175</v>
      </c>
      <c r="G198" s="123">
        <v>46029</v>
      </c>
      <c r="H198" s="123">
        <v>45329</v>
      </c>
      <c r="I198" s="81"/>
      <c r="J198" s="71">
        <v>120180090</v>
      </c>
      <c r="K198" s="24" t="s">
        <v>418</v>
      </c>
      <c r="L198" s="10" t="s">
        <v>31</v>
      </c>
      <c r="M198" s="170">
        <v>0</v>
      </c>
      <c r="N198">
        <v>0</v>
      </c>
      <c r="O198">
        <v>0</v>
      </c>
      <c r="P198">
        <v>0</v>
      </c>
      <c r="Q198" s="177">
        <v>8</v>
      </c>
      <c r="R198" s="23">
        <v>8</v>
      </c>
      <c r="S198" s="23">
        <v>0</v>
      </c>
      <c r="T198" s="23">
        <v>8</v>
      </c>
      <c r="U198" s="172">
        <v>7123</v>
      </c>
      <c r="V198" s="9">
        <v>3437</v>
      </c>
      <c r="W198" s="9">
        <v>0</v>
      </c>
      <c r="X198" s="9">
        <v>0</v>
      </c>
      <c r="Y198" s="9">
        <v>9</v>
      </c>
      <c r="Z198" s="9">
        <v>3437</v>
      </c>
      <c r="AA198" s="9">
        <v>0</v>
      </c>
      <c r="AB198" s="9">
        <v>0</v>
      </c>
      <c r="AC198" s="9">
        <v>0</v>
      </c>
      <c r="AD198" s="9">
        <v>0</v>
      </c>
      <c r="AG198" t="str">
        <f t="shared" si="53"/>
        <v/>
      </c>
    </row>
    <row r="199" spans="1:33" ht="15" customHeight="1" x14ac:dyDescent="0.3">
      <c r="A199" s="7"/>
      <c r="B199" s="7"/>
      <c r="C199" s="31"/>
      <c r="D199" s="31"/>
      <c r="E199" s="125"/>
      <c r="F199" s="125"/>
      <c r="G199" s="121"/>
      <c r="H199" s="121"/>
      <c r="I199" s="27"/>
      <c r="J199" s="34"/>
      <c r="K199" s="11" t="s">
        <v>149</v>
      </c>
      <c r="L199" s="13">
        <f>COUNTA(L198:L198)</f>
        <v>1</v>
      </c>
      <c r="M199" s="171">
        <f t="shared" ref="M199:P199" si="54">SUM(M198:M198)</f>
        <v>0</v>
      </c>
      <c r="N199" s="12">
        <f t="shared" si="54"/>
        <v>0</v>
      </c>
      <c r="O199" s="12">
        <f t="shared" si="54"/>
        <v>0</v>
      </c>
      <c r="P199" s="12">
        <f t="shared" si="54"/>
        <v>0</v>
      </c>
      <c r="Q199" s="171">
        <f t="shared" ref="Q199:AD199" si="55">SUM(Q198:Q198)</f>
        <v>8</v>
      </c>
      <c r="R199" s="12">
        <f t="shared" si="55"/>
        <v>8</v>
      </c>
      <c r="S199" s="12">
        <f t="shared" si="55"/>
        <v>0</v>
      </c>
      <c r="T199" s="12">
        <f t="shared" si="55"/>
        <v>8</v>
      </c>
      <c r="U199" s="171">
        <f t="shared" si="55"/>
        <v>7123</v>
      </c>
      <c r="V199" s="12">
        <f t="shared" si="55"/>
        <v>3437</v>
      </c>
      <c r="W199" s="12">
        <f t="shared" si="55"/>
        <v>0</v>
      </c>
      <c r="X199" s="12">
        <f t="shared" si="55"/>
        <v>0</v>
      </c>
      <c r="Y199" s="12">
        <f t="shared" si="55"/>
        <v>9</v>
      </c>
      <c r="Z199" s="12">
        <f t="shared" si="55"/>
        <v>3437</v>
      </c>
      <c r="AA199" s="12">
        <f t="shared" si="55"/>
        <v>0</v>
      </c>
      <c r="AB199" s="12">
        <f t="shared" si="55"/>
        <v>0</v>
      </c>
      <c r="AC199" s="12">
        <f t="shared" si="55"/>
        <v>0</v>
      </c>
      <c r="AD199" s="12">
        <f t="shared" si="55"/>
        <v>0</v>
      </c>
      <c r="AG199" t="str">
        <f t="shared" si="53"/>
        <v/>
      </c>
    </row>
    <row r="200" spans="1:33" ht="15" customHeight="1" x14ac:dyDescent="0.3">
      <c r="A200" s="7"/>
      <c r="B200" s="7"/>
      <c r="C200" s="31"/>
      <c r="D200" s="31"/>
      <c r="E200" s="125"/>
      <c r="F200" s="125"/>
      <c r="G200" s="121"/>
      <c r="H200" s="121"/>
      <c r="I200" s="27"/>
      <c r="J200" s="34"/>
      <c r="K200" s="11"/>
      <c r="L200" s="13"/>
      <c r="M200" s="163"/>
      <c r="N200" s="13"/>
      <c r="O200" s="13"/>
      <c r="P200" s="13"/>
      <c r="Q200" s="171"/>
      <c r="R200" s="12"/>
      <c r="S200" s="12"/>
      <c r="T200" s="12"/>
      <c r="U200" s="171"/>
      <c r="V200" s="12"/>
      <c r="W200" s="12"/>
      <c r="X200" s="12"/>
      <c r="Y200" s="12"/>
      <c r="Z200" s="12"/>
      <c r="AA200" s="12"/>
      <c r="AB200" s="12"/>
      <c r="AC200" s="12"/>
      <c r="AD200" s="12"/>
      <c r="AG200" t="str">
        <f t="shared" si="53"/>
        <v/>
      </c>
    </row>
    <row r="201" spans="1:33" ht="15" customHeight="1" outlineLevel="1" x14ac:dyDescent="0.3">
      <c r="A201" s="7"/>
      <c r="B201" s="7"/>
      <c r="C201" s="31"/>
      <c r="D201" s="31"/>
      <c r="E201" s="125"/>
      <c r="F201" s="125"/>
      <c r="G201" s="121"/>
      <c r="H201" s="121"/>
      <c r="I201" s="27"/>
      <c r="J201" s="68" t="s">
        <v>11</v>
      </c>
      <c r="K201" s="8" t="s">
        <v>12</v>
      </c>
      <c r="L201" s="13"/>
      <c r="M201" s="163"/>
      <c r="N201" s="13"/>
      <c r="O201" s="13"/>
      <c r="P201" s="13"/>
      <c r="Q201" s="171"/>
      <c r="R201" s="12"/>
      <c r="S201" s="12"/>
      <c r="T201" s="12"/>
      <c r="U201" s="171"/>
      <c r="V201" s="12"/>
      <c r="W201" s="12"/>
      <c r="X201" s="12"/>
      <c r="Y201" s="12"/>
      <c r="Z201" s="12"/>
      <c r="AA201" s="12"/>
      <c r="AB201" s="12"/>
      <c r="AC201" s="12"/>
      <c r="AD201" s="12"/>
      <c r="AG201" t="str">
        <f t="shared" si="53"/>
        <v/>
      </c>
    </row>
    <row r="202" spans="1:33" ht="15" customHeight="1" outlineLevel="1" x14ac:dyDescent="0.3">
      <c r="A202" s="24" t="s">
        <v>525</v>
      </c>
      <c r="B202" s="24" t="s">
        <v>299</v>
      </c>
      <c r="C202" s="31" t="s">
        <v>579</v>
      </c>
      <c r="D202" s="31" t="s">
        <v>580</v>
      </c>
      <c r="E202" s="121">
        <v>44798</v>
      </c>
      <c r="F202" s="124">
        <v>45036</v>
      </c>
      <c r="G202" s="123">
        <v>46179</v>
      </c>
      <c r="H202" s="123">
        <v>46199</v>
      </c>
      <c r="I202" s="81"/>
      <c r="J202" s="31">
        <v>120220200</v>
      </c>
      <c r="K202" s="3" t="s">
        <v>578</v>
      </c>
      <c r="L202" s="10" t="s">
        <v>27</v>
      </c>
      <c r="M202" s="170">
        <v>0</v>
      </c>
      <c r="N202">
        <v>0</v>
      </c>
      <c r="O202">
        <v>0</v>
      </c>
      <c r="P202">
        <v>0</v>
      </c>
      <c r="Q202" s="172">
        <v>0</v>
      </c>
      <c r="R202" s="9">
        <v>0</v>
      </c>
      <c r="S202" s="9">
        <v>0</v>
      </c>
      <c r="T202" s="9">
        <v>0</v>
      </c>
      <c r="U202" s="172">
        <v>29880</v>
      </c>
      <c r="V202" s="9">
        <v>29880</v>
      </c>
      <c r="W202" s="9">
        <v>0</v>
      </c>
      <c r="X202" s="9">
        <v>0</v>
      </c>
      <c r="Y202" s="9">
        <v>55</v>
      </c>
      <c r="Z202" s="9">
        <v>29880</v>
      </c>
      <c r="AA202" s="9">
        <v>0</v>
      </c>
      <c r="AB202" s="9">
        <v>0</v>
      </c>
      <c r="AC202" s="9">
        <v>0</v>
      </c>
      <c r="AD202" s="9">
        <v>0</v>
      </c>
      <c r="AG202" t="str">
        <f t="shared" si="53"/>
        <v/>
      </c>
    </row>
    <row r="203" spans="1:33" ht="15" customHeight="1" x14ac:dyDescent="0.3">
      <c r="A203" s="7"/>
      <c r="B203" s="7"/>
      <c r="C203" s="31"/>
      <c r="D203" s="31"/>
      <c r="E203" s="125"/>
      <c r="F203" s="125"/>
      <c r="G203" s="121"/>
      <c r="H203" s="121"/>
      <c r="I203" s="27"/>
      <c r="J203" s="34"/>
      <c r="K203" s="11" t="s">
        <v>711</v>
      </c>
      <c r="L203" s="13">
        <f>COUNTA(L202:L202)</f>
        <v>1</v>
      </c>
      <c r="M203" s="171">
        <f t="shared" ref="M203:AD203" si="56">SUM(M202:M202)</f>
        <v>0</v>
      </c>
      <c r="N203" s="12">
        <f t="shared" si="56"/>
        <v>0</v>
      </c>
      <c r="O203" s="12">
        <f t="shared" si="56"/>
        <v>0</v>
      </c>
      <c r="P203" s="12">
        <f t="shared" si="56"/>
        <v>0</v>
      </c>
      <c r="Q203" s="171">
        <f t="shared" si="56"/>
        <v>0</v>
      </c>
      <c r="R203" s="12">
        <f t="shared" si="56"/>
        <v>0</v>
      </c>
      <c r="S203" s="12">
        <f t="shared" si="56"/>
        <v>0</v>
      </c>
      <c r="T203" s="12">
        <f t="shared" si="56"/>
        <v>0</v>
      </c>
      <c r="U203" s="171">
        <f t="shared" si="56"/>
        <v>29880</v>
      </c>
      <c r="V203" s="12">
        <f t="shared" si="56"/>
        <v>29880</v>
      </c>
      <c r="W203" s="12">
        <f t="shared" si="56"/>
        <v>0</v>
      </c>
      <c r="X203" s="12">
        <f t="shared" si="56"/>
        <v>0</v>
      </c>
      <c r="Y203" s="12">
        <f t="shared" si="56"/>
        <v>55</v>
      </c>
      <c r="Z203" s="12">
        <f t="shared" si="56"/>
        <v>29880</v>
      </c>
      <c r="AA203" s="12">
        <f t="shared" si="56"/>
        <v>0</v>
      </c>
      <c r="AB203" s="12">
        <f t="shared" si="56"/>
        <v>0</v>
      </c>
      <c r="AC203" s="12">
        <f t="shared" si="56"/>
        <v>0</v>
      </c>
      <c r="AD203" s="12">
        <f t="shared" si="56"/>
        <v>0</v>
      </c>
      <c r="AG203" t="str">
        <f t="shared" si="53"/>
        <v/>
      </c>
    </row>
    <row r="204" spans="1:33" ht="15" customHeight="1" x14ac:dyDescent="0.3">
      <c r="A204" s="7"/>
      <c r="B204" s="7"/>
      <c r="C204" s="31"/>
      <c r="D204" s="31"/>
      <c r="E204" s="125"/>
      <c r="F204" s="125"/>
      <c r="G204" s="121"/>
      <c r="H204" s="121"/>
      <c r="I204" s="27"/>
      <c r="J204" s="34"/>
      <c r="K204" s="11"/>
      <c r="L204" s="13"/>
      <c r="M204" s="163"/>
      <c r="N204" s="13"/>
      <c r="O204" s="13"/>
      <c r="P204" s="13"/>
      <c r="Q204" s="171"/>
      <c r="R204" s="12"/>
      <c r="S204" s="12"/>
      <c r="T204" s="12"/>
      <c r="U204" s="171"/>
      <c r="V204" s="12"/>
      <c r="W204" s="12"/>
      <c r="X204" s="12"/>
      <c r="Y204" s="12"/>
      <c r="Z204" s="12"/>
      <c r="AA204" s="12"/>
      <c r="AB204" s="12"/>
      <c r="AC204" s="12"/>
      <c r="AD204" s="12"/>
      <c r="AG204" t="str">
        <f t="shared" si="53"/>
        <v/>
      </c>
    </row>
    <row r="205" spans="1:33" ht="15" customHeight="1" outlineLevel="1" x14ac:dyDescent="0.3">
      <c r="A205" s="7"/>
      <c r="B205" s="7"/>
      <c r="C205" s="31"/>
      <c r="D205" s="31"/>
      <c r="E205" s="125"/>
      <c r="F205" s="125"/>
      <c r="G205" s="121"/>
      <c r="H205" s="121"/>
      <c r="I205" s="27"/>
      <c r="J205" s="68" t="s">
        <v>11</v>
      </c>
      <c r="K205" s="8" t="s">
        <v>12</v>
      </c>
      <c r="L205" s="13"/>
      <c r="M205" s="163"/>
      <c r="N205" s="13"/>
      <c r="O205" s="13"/>
      <c r="P205" s="13"/>
      <c r="Q205" s="171"/>
      <c r="R205" s="12"/>
      <c r="S205" s="12"/>
      <c r="T205" s="12"/>
      <c r="U205" s="171"/>
      <c r="V205" s="12"/>
      <c r="W205" s="12"/>
      <c r="X205" s="12"/>
      <c r="Y205" s="12"/>
      <c r="Z205" s="12"/>
      <c r="AA205" s="12"/>
      <c r="AB205" s="12"/>
      <c r="AC205" s="12"/>
      <c r="AD205" s="12"/>
      <c r="AG205" t="str">
        <f t="shared" si="53"/>
        <v/>
      </c>
    </row>
    <row r="206" spans="1:33" s="35" customFormat="1" ht="15" customHeight="1" outlineLevel="1" x14ac:dyDescent="0.3">
      <c r="A206" s="2" t="s">
        <v>101</v>
      </c>
      <c r="B206" s="2" t="s">
        <v>284</v>
      </c>
      <c r="C206" s="31" t="s">
        <v>343</v>
      </c>
      <c r="D206" s="31" t="s">
        <v>344</v>
      </c>
      <c r="E206" s="121">
        <v>42733</v>
      </c>
      <c r="F206" s="121">
        <v>43055</v>
      </c>
      <c r="G206" s="121">
        <v>46778</v>
      </c>
      <c r="H206" s="121">
        <v>46413</v>
      </c>
      <c r="I206" s="27"/>
      <c r="J206" s="31" t="s">
        <v>549</v>
      </c>
      <c r="K206" s="19" t="s">
        <v>338</v>
      </c>
      <c r="L206" s="10" t="s">
        <v>15</v>
      </c>
      <c r="M206" s="170">
        <v>514</v>
      </c>
      <c r="N206">
        <v>0</v>
      </c>
      <c r="O206">
        <v>0</v>
      </c>
      <c r="P206">
        <v>0</v>
      </c>
      <c r="Q206" s="172">
        <v>625</v>
      </c>
      <c r="R206" s="9">
        <v>83</v>
      </c>
      <c r="S206" s="9">
        <v>83</v>
      </c>
      <c r="T206" s="9">
        <v>0</v>
      </c>
      <c r="U206" s="172">
        <v>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G206" t="str">
        <f t="shared" si="53"/>
        <v/>
      </c>
    </row>
    <row r="207" spans="1:33" s="35" customFormat="1" ht="15" customHeight="1" outlineLevel="1" x14ac:dyDescent="0.3">
      <c r="A207" s="2" t="s">
        <v>101</v>
      </c>
      <c r="B207" s="2" t="s">
        <v>284</v>
      </c>
      <c r="C207" s="31" t="s">
        <v>370</v>
      </c>
      <c r="D207" s="31" t="s">
        <v>102</v>
      </c>
      <c r="E207" s="121">
        <v>43006</v>
      </c>
      <c r="F207" s="124">
        <v>43216</v>
      </c>
      <c r="G207" s="123">
        <v>45811</v>
      </c>
      <c r="H207" s="123">
        <v>45111</v>
      </c>
      <c r="I207" s="81"/>
      <c r="J207" s="31">
        <v>120180010</v>
      </c>
      <c r="K207" s="19" t="s">
        <v>367</v>
      </c>
      <c r="L207" s="10" t="s">
        <v>31</v>
      </c>
      <c r="M207" s="170">
        <v>32</v>
      </c>
      <c r="N207">
        <v>0</v>
      </c>
      <c r="O207">
        <v>0</v>
      </c>
      <c r="P207">
        <v>0</v>
      </c>
      <c r="Q207" s="172">
        <v>115</v>
      </c>
      <c r="R207" s="9">
        <v>5</v>
      </c>
      <c r="S207" s="9">
        <v>0</v>
      </c>
      <c r="T207" s="9">
        <v>5</v>
      </c>
      <c r="U207" s="172">
        <v>165000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G207" t="str">
        <f t="shared" si="53"/>
        <v/>
      </c>
    </row>
    <row r="208" spans="1:33" ht="15" customHeight="1" outlineLevel="1" x14ac:dyDescent="0.3">
      <c r="A208" s="2" t="s">
        <v>101</v>
      </c>
      <c r="B208" s="2" t="s">
        <v>284</v>
      </c>
      <c r="C208" s="31" t="s">
        <v>466</v>
      </c>
      <c r="D208" s="31" t="s">
        <v>467</v>
      </c>
      <c r="E208" s="121">
        <v>44335</v>
      </c>
      <c r="F208" s="124">
        <v>44574</v>
      </c>
      <c r="G208" s="123">
        <v>46414</v>
      </c>
      <c r="H208" s="123" t="s">
        <v>14</v>
      </c>
      <c r="I208" s="81"/>
      <c r="J208" s="71" t="s">
        <v>464</v>
      </c>
      <c r="K208" s="19" t="s">
        <v>465</v>
      </c>
      <c r="L208" s="10" t="s">
        <v>27</v>
      </c>
      <c r="M208" s="170">
        <v>0</v>
      </c>
      <c r="N208">
        <v>0</v>
      </c>
      <c r="O208">
        <v>0</v>
      </c>
      <c r="P208">
        <v>0</v>
      </c>
      <c r="Q208" s="177">
        <v>0</v>
      </c>
      <c r="R208" s="23">
        <v>0</v>
      </c>
      <c r="S208" s="23">
        <v>0</v>
      </c>
      <c r="T208" s="23">
        <v>0</v>
      </c>
      <c r="U208" s="172">
        <v>22708</v>
      </c>
      <c r="V208" s="9">
        <v>22708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5</v>
      </c>
      <c r="AD208" s="9">
        <v>22708</v>
      </c>
      <c r="AG208" t="str">
        <f t="shared" si="53"/>
        <v/>
      </c>
    </row>
    <row r="209" spans="1:33" ht="15" customHeight="1" x14ac:dyDescent="0.3">
      <c r="A209" s="7"/>
      <c r="B209" s="7"/>
      <c r="C209" s="31"/>
      <c r="D209" s="31"/>
      <c r="E209" s="125"/>
      <c r="F209" s="125"/>
      <c r="G209" s="121"/>
      <c r="H209" s="121"/>
      <c r="I209" s="27"/>
      <c r="J209" s="34"/>
      <c r="K209" s="11" t="s">
        <v>681</v>
      </c>
      <c r="L209" s="13">
        <f>COUNTA(L206:L208)</f>
        <v>3</v>
      </c>
      <c r="M209" s="171">
        <f t="shared" ref="M209:P209" si="57">SUM(M206:M208)</f>
        <v>546</v>
      </c>
      <c r="N209" s="12">
        <f t="shared" si="57"/>
        <v>0</v>
      </c>
      <c r="O209" s="12">
        <f t="shared" si="57"/>
        <v>0</v>
      </c>
      <c r="P209" s="12">
        <f t="shared" si="57"/>
        <v>0</v>
      </c>
      <c r="Q209" s="171">
        <f t="shared" ref="Q209:AD209" si="58">SUM(Q206:Q208)</f>
        <v>740</v>
      </c>
      <c r="R209" s="12">
        <f t="shared" si="58"/>
        <v>88</v>
      </c>
      <c r="S209" s="12">
        <f t="shared" si="58"/>
        <v>83</v>
      </c>
      <c r="T209" s="12">
        <f t="shared" si="58"/>
        <v>5</v>
      </c>
      <c r="U209" s="171">
        <f t="shared" si="58"/>
        <v>187708</v>
      </c>
      <c r="V209" s="12">
        <f t="shared" si="58"/>
        <v>22708</v>
      </c>
      <c r="W209" s="12">
        <f t="shared" si="58"/>
        <v>0</v>
      </c>
      <c r="X209" s="12">
        <f t="shared" si="58"/>
        <v>0</v>
      </c>
      <c r="Y209" s="12">
        <f t="shared" si="58"/>
        <v>0</v>
      </c>
      <c r="Z209" s="12">
        <f t="shared" si="58"/>
        <v>0</v>
      </c>
      <c r="AA209" s="12">
        <f t="shared" si="58"/>
        <v>0</v>
      </c>
      <c r="AB209" s="12">
        <f t="shared" si="58"/>
        <v>0</v>
      </c>
      <c r="AC209" s="12">
        <f t="shared" si="58"/>
        <v>5</v>
      </c>
      <c r="AD209" s="12">
        <f t="shared" si="58"/>
        <v>22708</v>
      </c>
      <c r="AG209" t="str">
        <f t="shared" si="53"/>
        <v/>
      </c>
    </row>
    <row r="210" spans="1:33" ht="15" customHeight="1" x14ac:dyDescent="0.3">
      <c r="A210" s="72"/>
      <c r="B210" s="72"/>
      <c r="C210" s="73"/>
      <c r="D210" s="73"/>
      <c r="E210" s="126"/>
      <c r="F210" s="126"/>
      <c r="G210" s="126"/>
      <c r="H210" s="126"/>
      <c r="I210" s="74"/>
      <c r="J210" s="75"/>
      <c r="K210" s="76"/>
      <c r="L210" s="85"/>
      <c r="M210" s="165"/>
      <c r="N210" s="85"/>
      <c r="O210" s="85"/>
      <c r="P210" s="85"/>
      <c r="Q210" s="175"/>
      <c r="R210" s="77"/>
      <c r="S210" s="77"/>
      <c r="T210" s="77"/>
      <c r="U210" s="175"/>
      <c r="V210" s="77"/>
      <c r="W210" s="77"/>
      <c r="X210" s="77"/>
      <c r="Y210" s="77"/>
      <c r="Z210" s="77"/>
      <c r="AA210" s="77"/>
      <c r="AB210" s="77"/>
      <c r="AC210" s="77"/>
      <c r="AD210" s="113"/>
      <c r="AG210" t="str">
        <f t="shared" si="53"/>
        <v/>
      </c>
    </row>
    <row r="211" spans="1:33" ht="15" customHeight="1" outlineLevel="1" x14ac:dyDescent="0.3">
      <c r="A211" s="7"/>
      <c r="B211" s="7"/>
      <c r="C211" s="31"/>
      <c r="D211" s="31"/>
      <c r="E211" s="125"/>
      <c r="F211" s="125"/>
      <c r="G211" s="121"/>
      <c r="H211" s="121"/>
      <c r="I211" s="27"/>
      <c r="J211" s="68" t="s">
        <v>11</v>
      </c>
      <c r="K211" s="8" t="s">
        <v>12</v>
      </c>
      <c r="L211" s="14"/>
      <c r="M211" s="161"/>
      <c r="N211" s="14"/>
      <c r="O211" s="14"/>
      <c r="P211" s="14"/>
      <c r="Q211" s="172"/>
      <c r="R211" s="9"/>
      <c r="S211" s="9"/>
      <c r="T211" s="9"/>
      <c r="U211" s="172"/>
      <c r="V211" s="9"/>
      <c r="W211" s="9"/>
      <c r="X211" s="9"/>
      <c r="Y211" s="9"/>
      <c r="Z211" s="9"/>
      <c r="AA211" s="9"/>
      <c r="AB211" s="9"/>
      <c r="AC211" s="9"/>
      <c r="AD211" s="113"/>
      <c r="AG211" t="str">
        <f t="shared" si="53"/>
        <v/>
      </c>
    </row>
    <row r="212" spans="1:33" s="35" customFormat="1" ht="15" customHeight="1" outlineLevel="1" x14ac:dyDescent="0.3">
      <c r="A212" s="2" t="s">
        <v>150</v>
      </c>
      <c r="B212" s="2" t="s">
        <v>151</v>
      </c>
      <c r="C212" s="31">
        <v>655</v>
      </c>
      <c r="D212" s="31">
        <v>129</v>
      </c>
      <c r="E212" s="124">
        <v>42542</v>
      </c>
      <c r="F212" s="124">
        <v>42901</v>
      </c>
      <c r="G212" s="124">
        <v>46268</v>
      </c>
      <c r="H212" s="124">
        <v>44807</v>
      </c>
      <c r="I212" s="70"/>
      <c r="J212" s="71">
        <v>120160290</v>
      </c>
      <c r="K212" s="3" t="s">
        <v>332</v>
      </c>
      <c r="L212" s="10" t="s">
        <v>15</v>
      </c>
      <c r="M212" s="170">
        <v>309</v>
      </c>
      <c r="N212">
        <v>10</v>
      </c>
      <c r="O212">
        <v>10</v>
      </c>
      <c r="P212">
        <v>0</v>
      </c>
      <c r="Q212" s="172">
        <v>309</v>
      </c>
      <c r="R212" s="9">
        <v>10</v>
      </c>
      <c r="S212" s="9">
        <v>10</v>
      </c>
      <c r="T212" s="9">
        <v>0</v>
      </c>
      <c r="U212" s="172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G212" t="str">
        <f t="shared" si="53"/>
        <v/>
      </c>
    </row>
    <row r="213" spans="1:33" s="35" customFormat="1" ht="15" customHeight="1" outlineLevel="1" x14ac:dyDescent="0.3">
      <c r="A213" s="2" t="s">
        <v>150</v>
      </c>
      <c r="B213" s="2" t="s">
        <v>151</v>
      </c>
      <c r="C213" s="31">
        <v>655</v>
      </c>
      <c r="D213" s="31">
        <v>129</v>
      </c>
      <c r="E213" s="121">
        <v>43235</v>
      </c>
      <c r="F213" s="124">
        <v>43643</v>
      </c>
      <c r="G213" s="123">
        <v>46201</v>
      </c>
      <c r="H213" s="123">
        <v>45501</v>
      </c>
      <c r="I213" s="81"/>
      <c r="J213" s="71">
        <v>120180130</v>
      </c>
      <c r="K213" s="24" t="s">
        <v>397</v>
      </c>
      <c r="L213" s="10" t="s">
        <v>15</v>
      </c>
      <c r="M213" s="170">
        <v>15</v>
      </c>
      <c r="N213">
        <v>14</v>
      </c>
      <c r="O213">
        <v>14</v>
      </c>
      <c r="P213">
        <v>0</v>
      </c>
      <c r="Q213" s="177">
        <v>15</v>
      </c>
      <c r="R213" s="23">
        <v>14</v>
      </c>
      <c r="S213" s="23">
        <v>14</v>
      </c>
      <c r="T213" s="23">
        <v>0</v>
      </c>
      <c r="U213" s="177">
        <v>0</v>
      </c>
      <c r="V213" s="23">
        <v>0</v>
      </c>
      <c r="W213" s="23">
        <v>0</v>
      </c>
      <c r="X213" s="23">
        <v>0</v>
      </c>
      <c r="Y213" s="23">
        <v>0</v>
      </c>
      <c r="Z213" s="23">
        <v>0</v>
      </c>
      <c r="AA213" s="23">
        <v>0</v>
      </c>
      <c r="AB213" s="23">
        <v>0</v>
      </c>
      <c r="AC213" s="23">
        <v>0</v>
      </c>
      <c r="AD213" s="23">
        <v>0</v>
      </c>
      <c r="AG213" t="str">
        <f t="shared" si="53"/>
        <v/>
      </c>
    </row>
    <row r="214" spans="1:33" ht="15" customHeight="1" outlineLevel="1" x14ac:dyDescent="0.3">
      <c r="A214" s="2" t="s">
        <v>388</v>
      </c>
      <c r="B214" s="2" t="s">
        <v>297</v>
      </c>
      <c r="C214" s="31" t="s">
        <v>513</v>
      </c>
      <c r="D214" s="31" t="s">
        <v>514</v>
      </c>
      <c r="E214" s="121">
        <v>44711</v>
      </c>
      <c r="F214" s="124">
        <v>44910</v>
      </c>
      <c r="G214" s="123">
        <v>46757</v>
      </c>
      <c r="H214" s="123">
        <v>46447</v>
      </c>
      <c r="I214" s="81"/>
      <c r="J214" s="71" t="s">
        <v>637</v>
      </c>
      <c r="K214" s="3" t="s">
        <v>512</v>
      </c>
      <c r="L214" s="10" t="s">
        <v>31</v>
      </c>
      <c r="M214" s="170">
        <v>125</v>
      </c>
      <c r="N214">
        <v>124</v>
      </c>
      <c r="O214">
        <v>124</v>
      </c>
      <c r="P214">
        <v>0</v>
      </c>
      <c r="Q214" s="172">
        <v>125</v>
      </c>
      <c r="R214" s="9">
        <v>124</v>
      </c>
      <c r="S214" s="9">
        <v>124</v>
      </c>
      <c r="T214" s="9">
        <v>0</v>
      </c>
      <c r="U214" s="172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G214" t="str">
        <f t="shared" si="53"/>
        <v/>
      </c>
    </row>
    <row r="215" spans="1:33" ht="15" customHeight="1" outlineLevel="1" x14ac:dyDescent="0.3">
      <c r="A215" s="2" t="s">
        <v>150</v>
      </c>
      <c r="B215" s="2" t="s">
        <v>151</v>
      </c>
      <c r="C215" s="31" t="s">
        <v>665</v>
      </c>
      <c r="D215" s="31" t="s">
        <v>256</v>
      </c>
      <c r="E215" s="121">
        <v>45540</v>
      </c>
      <c r="F215" s="124">
        <v>45498</v>
      </c>
      <c r="G215" s="123">
        <v>47360</v>
      </c>
      <c r="H215" s="123">
        <v>46629</v>
      </c>
      <c r="I215" s="80"/>
      <c r="J215" s="71">
        <v>620240160</v>
      </c>
      <c r="K215" s="3" t="s">
        <v>664</v>
      </c>
      <c r="L215" s="10" t="s">
        <v>15</v>
      </c>
      <c r="M215" s="170">
        <v>2</v>
      </c>
      <c r="N215">
        <v>2</v>
      </c>
      <c r="O215">
        <v>2</v>
      </c>
      <c r="P215">
        <v>0</v>
      </c>
      <c r="Q215" s="172">
        <v>2</v>
      </c>
      <c r="R215" s="9">
        <v>2</v>
      </c>
      <c r="S215" s="9">
        <v>2</v>
      </c>
      <c r="T215" s="9">
        <v>0</v>
      </c>
      <c r="U215" s="172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G215" t="str">
        <f t="shared" si="53"/>
        <v/>
      </c>
    </row>
    <row r="216" spans="1:33" ht="15" customHeight="1" outlineLevel="1" x14ac:dyDescent="0.3">
      <c r="A216" s="2" t="s">
        <v>150</v>
      </c>
      <c r="B216" s="2" t="s">
        <v>151</v>
      </c>
      <c r="C216" s="31" t="s">
        <v>152</v>
      </c>
      <c r="D216" s="31" t="s">
        <v>153</v>
      </c>
      <c r="E216" s="121">
        <v>45714</v>
      </c>
      <c r="F216" s="124">
        <v>45869</v>
      </c>
      <c r="G216" s="123">
        <v>47726</v>
      </c>
      <c r="H216" s="123">
        <v>46996</v>
      </c>
      <c r="I216" s="80"/>
      <c r="J216" s="71">
        <v>620250100</v>
      </c>
      <c r="K216" s="3" t="s">
        <v>752</v>
      </c>
      <c r="L216" s="10" t="s">
        <v>15</v>
      </c>
      <c r="M216" s="170">
        <v>3</v>
      </c>
      <c r="N216">
        <v>3</v>
      </c>
      <c r="O216">
        <v>3</v>
      </c>
      <c r="P216">
        <v>0</v>
      </c>
      <c r="Q216" s="172">
        <v>3</v>
      </c>
      <c r="R216" s="9">
        <v>3</v>
      </c>
      <c r="S216" s="9">
        <v>3</v>
      </c>
      <c r="T216" s="9">
        <v>0</v>
      </c>
      <c r="U216" s="172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G216" t="str">
        <f t="shared" si="53"/>
        <v/>
      </c>
    </row>
    <row r="217" spans="1:33" s="35" customFormat="1" ht="15" customHeight="1" x14ac:dyDescent="0.3">
      <c r="A217" s="7"/>
      <c r="B217" s="7"/>
      <c r="C217" s="31"/>
      <c r="D217" s="31"/>
      <c r="E217" s="125"/>
      <c r="F217" s="125"/>
      <c r="G217" s="121"/>
      <c r="H217" s="121"/>
      <c r="I217" s="27"/>
      <c r="J217" s="34"/>
      <c r="K217" s="11" t="s">
        <v>150</v>
      </c>
      <c r="L217" s="13">
        <f>COUNTA(L212:L216)</f>
        <v>5</v>
      </c>
      <c r="M217" s="171">
        <f t="shared" ref="M217:P217" si="59">SUM(M212:M216)</f>
        <v>454</v>
      </c>
      <c r="N217" s="12">
        <f t="shared" si="59"/>
        <v>153</v>
      </c>
      <c r="O217" s="12">
        <f t="shared" si="59"/>
        <v>153</v>
      </c>
      <c r="P217" s="12">
        <f t="shared" si="59"/>
        <v>0</v>
      </c>
      <c r="Q217" s="171">
        <f t="shared" ref="Q217:AD217" si="60">SUM(Q212:Q216)</f>
        <v>454</v>
      </c>
      <c r="R217" s="12">
        <f t="shared" si="60"/>
        <v>153</v>
      </c>
      <c r="S217" s="12">
        <f t="shared" si="60"/>
        <v>153</v>
      </c>
      <c r="T217" s="12">
        <f t="shared" si="60"/>
        <v>0</v>
      </c>
      <c r="U217" s="171">
        <f t="shared" si="60"/>
        <v>0</v>
      </c>
      <c r="V217" s="12">
        <f t="shared" si="60"/>
        <v>0</v>
      </c>
      <c r="W217" s="12">
        <f t="shared" si="60"/>
        <v>0</v>
      </c>
      <c r="X217" s="12">
        <f t="shared" si="60"/>
        <v>0</v>
      </c>
      <c r="Y217" s="12">
        <f t="shared" si="60"/>
        <v>0</v>
      </c>
      <c r="Z217" s="12">
        <f t="shared" si="60"/>
        <v>0</v>
      </c>
      <c r="AA217" s="12">
        <f t="shared" si="60"/>
        <v>0</v>
      </c>
      <c r="AB217" s="12">
        <f t="shared" si="60"/>
        <v>0</v>
      </c>
      <c r="AC217" s="12">
        <f t="shared" si="60"/>
        <v>0</v>
      </c>
      <c r="AD217" s="12">
        <f t="shared" si="60"/>
        <v>0</v>
      </c>
      <c r="AG217" t="str">
        <f t="shared" si="53"/>
        <v/>
      </c>
    </row>
    <row r="218" spans="1:33" s="35" customFormat="1" ht="15" customHeight="1" x14ac:dyDescent="0.3">
      <c r="A218" s="72"/>
      <c r="B218" s="72"/>
      <c r="C218" s="73"/>
      <c r="D218" s="73"/>
      <c r="E218" s="126"/>
      <c r="F218" s="126"/>
      <c r="G218" s="126"/>
      <c r="H218" s="126"/>
      <c r="I218" s="74"/>
      <c r="J218" s="75"/>
      <c r="K218" s="76"/>
      <c r="L218" s="85"/>
      <c r="M218" s="165"/>
      <c r="N218" s="85"/>
      <c r="O218" s="85"/>
      <c r="P218" s="85"/>
      <c r="Q218" s="175"/>
      <c r="R218" s="77"/>
      <c r="S218" s="77"/>
      <c r="T218" s="77"/>
      <c r="U218" s="175"/>
      <c r="V218" s="77"/>
      <c r="W218" s="77"/>
      <c r="X218" s="77"/>
      <c r="Y218" s="77"/>
      <c r="Z218" s="77"/>
      <c r="AA218" s="77"/>
      <c r="AB218" s="77"/>
      <c r="AC218" s="77"/>
      <c r="AD218" s="113"/>
      <c r="AG218" t="str">
        <f t="shared" si="53"/>
        <v/>
      </c>
    </row>
    <row r="219" spans="1:33" ht="15" customHeight="1" outlineLevel="1" x14ac:dyDescent="0.3">
      <c r="A219" s="7"/>
      <c r="B219" s="7"/>
      <c r="C219" s="31"/>
      <c r="D219" s="31"/>
      <c r="E219" s="125"/>
      <c r="F219" s="125"/>
      <c r="G219" s="121"/>
      <c r="H219" s="121"/>
      <c r="I219" s="27"/>
      <c r="J219" s="68" t="s">
        <v>11</v>
      </c>
      <c r="K219" s="8" t="s">
        <v>12</v>
      </c>
      <c r="L219" s="14"/>
      <c r="M219" s="161"/>
      <c r="N219" s="14"/>
      <c r="O219" s="14"/>
      <c r="P219" s="14"/>
      <c r="Q219" s="172"/>
      <c r="R219" s="9"/>
      <c r="S219" s="9"/>
      <c r="T219" s="9"/>
      <c r="U219" s="172"/>
      <c r="V219" s="9"/>
      <c r="W219" s="9"/>
      <c r="X219" s="9"/>
      <c r="Y219" s="9"/>
      <c r="Z219" s="9"/>
      <c r="AA219" s="9"/>
      <c r="AB219" s="9"/>
      <c r="AC219" s="9"/>
      <c r="AD219" s="113"/>
      <c r="AG219" t="str">
        <f t="shared" si="53"/>
        <v/>
      </c>
    </row>
    <row r="220" spans="1:33" ht="15" customHeight="1" outlineLevel="1" x14ac:dyDescent="0.3">
      <c r="A220" s="2" t="s">
        <v>300</v>
      </c>
      <c r="B220" s="2" t="s">
        <v>293</v>
      </c>
      <c r="C220" s="31">
        <v>631</v>
      </c>
      <c r="D220" s="31" t="s">
        <v>301</v>
      </c>
      <c r="E220" s="121">
        <v>43837</v>
      </c>
      <c r="F220" s="124">
        <v>44497</v>
      </c>
      <c r="G220" s="123">
        <v>46311</v>
      </c>
      <c r="H220" s="123" t="s">
        <v>14</v>
      </c>
      <c r="I220" s="81"/>
      <c r="J220" s="71">
        <v>620190130</v>
      </c>
      <c r="K220" s="19" t="s">
        <v>459</v>
      </c>
      <c r="L220" s="10" t="s">
        <v>15</v>
      </c>
      <c r="M220" s="170">
        <v>2</v>
      </c>
      <c r="N220">
        <v>2</v>
      </c>
      <c r="O220">
        <v>2</v>
      </c>
      <c r="P220">
        <v>0</v>
      </c>
      <c r="Q220" s="177">
        <v>2</v>
      </c>
      <c r="R220" s="23">
        <v>2</v>
      </c>
      <c r="S220" s="23">
        <v>2</v>
      </c>
      <c r="T220" s="23">
        <v>0</v>
      </c>
      <c r="U220" s="177">
        <v>0</v>
      </c>
      <c r="V220" s="23">
        <v>0</v>
      </c>
      <c r="W220" s="23">
        <v>0</v>
      </c>
      <c r="X220" s="23">
        <v>0</v>
      </c>
      <c r="Y220" s="23">
        <v>0</v>
      </c>
      <c r="Z220" s="23">
        <v>0</v>
      </c>
      <c r="AA220" s="23">
        <v>0</v>
      </c>
      <c r="AB220" s="23">
        <v>0</v>
      </c>
      <c r="AC220" s="23">
        <v>0</v>
      </c>
      <c r="AD220" s="23">
        <v>0</v>
      </c>
      <c r="AG220" t="str">
        <f t="shared" si="53"/>
        <v/>
      </c>
    </row>
    <row r="221" spans="1:33" s="35" customFormat="1" ht="15" customHeight="1" x14ac:dyDescent="0.3">
      <c r="A221" s="7"/>
      <c r="B221" s="7"/>
      <c r="C221" s="31"/>
      <c r="D221" s="31"/>
      <c r="E221" s="125"/>
      <c r="F221" s="125"/>
      <c r="G221" s="121"/>
      <c r="H221" s="121"/>
      <c r="I221" s="27"/>
      <c r="J221" s="34"/>
      <c r="K221" s="11" t="s">
        <v>158</v>
      </c>
      <c r="L221" s="13">
        <f>COUNTA(L220:L220)</f>
        <v>1</v>
      </c>
      <c r="M221" s="171">
        <f t="shared" ref="M221:P221" si="61">SUM(M220:M220)</f>
        <v>2</v>
      </c>
      <c r="N221" s="12">
        <f t="shared" si="61"/>
        <v>2</v>
      </c>
      <c r="O221" s="12">
        <f t="shared" si="61"/>
        <v>2</v>
      </c>
      <c r="P221" s="12">
        <f t="shared" si="61"/>
        <v>0</v>
      </c>
      <c r="Q221" s="171">
        <f t="shared" ref="Q221:AD221" si="62">SUM(Q220:Q220)</f>
        <v>2</v>
      </c>
      <c r="R221" s="12">
        <f t="shared" si="62"/>
        <v>2</v>
      </c>
      <c r="S221" s="12">
        <f t="shared" si="62"/>
        <v>2</v>
      </c>
      <c r="T221" s="12">
        <f t="shared" si="62"/>
        <v>0</v>
      </c>
      <c r="U221" s="171">
        <f t="shared" si="62"/>
        <v>0</v>
      </c>
      <c r="V221" s="12">
        <f t="shared" si="62"/>
        <v>0</v>
      </c>
      <c r="W221" s="12">
        <f t="shared" si="62"/>
        <v>0</v>
      </c>
      <c r="X221" s="12">
        <f t="shared" si="62"/>
        <v>0</v>
      </c>
      <c r="Y221" s="12">
        <f t="shared" si="62"/>
        <v>0</v>
      </c>
      <c r="Z221" s="12">
        <f t="shared" si="62"/>
        <v>0</v>
      </c>
      <c r="AA221" s="12">
        <f t="shared" si="62"/>
        <v>0</v>
      </c>
      <c r="AB221" s="12">
        <f t="shared" si="62"/>
        <v>0</v>
      </c>
      <c r="AC221" s="12">
        <f t="shared" si="62"/>
        <v>0</v>
      </c>
      <c r="AD221" s="12">
        <f t="shared" si="62"/>
        <v>0</v>
      </c>
      <c r="AG221" t="str">
        <f t="shared" si="53"/>
        <v/>
      </c>
    </row>
    <row r="222" spans="1:33" ht="15" customHeight="1" x14ac:dyDescent="0.3">
      <c r="A222" s="72"/>
      <c r="B222" s="72"/>
      <c r="C222" s="73"/>
      <c r="D222" s="73"/>
      <c r="E222" s="126"/>
      <c r="F222" s="126"/>
      <c r="G222" s="126"/>
      <c r="H222" s="126"/>
      <c r="I222" s="74"/>
      <c r="J222" s="75"/>
      <c r="K222" s="76"/>
      <c r="L222" s="85"/>
      <c r="M222" s="165"/>
      <c r="N222" s="85"/>
      <c r="O222" s="85"/>
      <c r="P222" s="85"/>
      <c r="Q222" s="175"/>
      <c r="R222" s="77"/>
      <c r="S222" s="77"/>
      <c r="T222" s="77"/>
      <c r="U222" s="175"/>
      <c r="V222" s="77"/>
      <c r="W222" s="77"/>
      <c r="X222" s="77"/>
      <c r="Y222" s="77"/>
      <c r="Z222" s="77"/>
      <c r="AA222" s="77"/>
      <c r="AB222" s="77"/>
      <c r="AC222" s="77"/>
      <c r="AD222" s="113"/>
      <c r="AG222" t="str">
        <f t="shared" si="53"/>
        <v/>
      </c>
    </row>
    <row r="223" spans="1:33" ht="15" customHeight="1" outlineLevel="1" x14ac:dyDescent="0.3">
      <c r="A223" s="7"/>
      <c r="B223" s="7"/>
      <c r="C223" s="31"/>
      <c r="D223" s="31"/>
      <c r="E223" s="125"/>
      <c r="F223" s="125"/>
      <c r="G223" s="121"/>
      <c r="H223" s="121"/>
      <c r="I223" s="27"/>
      <c r="J223" s="68" t="s">
        <v>11</v>
      </c>
      <c r="K223" s="8" t="s">
        <v>12</v>
      </c>
      <c r="L223" s="14"/>
      <c r="M223" s="161"/>
      <c r="N223" s="14"/>
      <c r="O223" s="14"/>
      <c r="P223" s="14"/>
      <c r="Q223" s="172"/>
      <c r="R223" s="9"/>
      <c r="S223" s="9"/>
      <c r="T223" s="9"/>
      <c r="U223" s="172"/>
      <c r="V223" s="9"/>
      <c r="W223" s="9"/>
      <c r="X223" s="9"/>
      <c r="Y223" s="9"/>
      <c r="Z223" s="9"/>
      <c r="AA223" s="9"/>
      <c r="AB223" s="9"/>
      <c r="AC223" s="9"/>
      <c r="AD223" s="113"/>
      <c r="AG223" t="str">
        <f t="shared" si="53"/>
        <v/>
      </c>
    </row>
    <row r="224" spans="1:33" ht="15" customHeight="1" outlineLevel="1" x14ac:dyDescent="0.3">
      <c r="A224" s="2" t="s">
        <v>159</v>
      </c>
      <c r="B224" s="2" t="s">
        <v>159</v>
      </c>
      <c r="C224" s="31" t="s">
        <v>160</v>
      </c>
      <c r="D224" s="31" t="s">
        <v>161</v>
      </c>
      <c r="E224" s="121">
        <v>34542</v>
      </c>
      <c r="F224" s="121">
        <v>36076</v>
      </c>
      <c r="G224" s="138" t="s">
        <v>14</v>
      </c>
      <c r="H224" s="138">
        <v>37210</v>
      </c>
      <c r="I224" s="105">
        <v>20962</v>
      </c>
      <c r="J224" s="31">
        <v>119950060</v>
      </c>
      <c r="K224" s="3" t="s">
        <v>162</v>
      </c>
      <c r="L224" s="10" t="s">
        <v>15</v>
      </c>
      <c r="M224" s="170">
        <v>1</v>
      </c>
      <c r="N224">
        <v>1</v>
      </c>
      <c r="O224">
        <v>1</v>
      </c>
      <c r="P224">
        <v>0</v>
      </c>
      <c r="Q224" s="172">
        <v>1</v>
      </c>
      <c r="R224" s="9">
        <v>1</v>
      </c>
      <c r="S224" s="9">
        <v>1</v>
      </c>
      <c r="T224" s="9">
        <v>0</v>
      </c>
      <c r="U224" s="172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G224" t="str">
        <f t="shared" si="53"/>
        <v/>
      </c>
    </row>
    <row r="225" spans="1:33" ht="15" customHeight="1" outlineLevel="1" x14ac:dyDescent="0.3">
      <c r="A225" s="2" t="s">
        <v>159</v>
      </c>
      <c r="B225" s="2" t="s">
        <v>159</v>
      </c>
      <c r="C225" s="31" t="s">
        <v>165</v>
      </c>
      <c r="D225" s="31" t="s">
        <v>166</v>
      </c>
      <c r="E225" s="121">
        <v>35481</v>
      </c>
      <c r="F225" s="121">
        <v>35831</v>
      </c>
      <c r="G225" s="138" t="s">
        <v>14</v>
      </c>
      <c r="H225" s="138">
        <v>36962</v>
      </c>
      <c r="I225" s="105">
        <v>20801</v>
      </c>
      <c r="J225" s="31">
        <v>119970670</v>
      </c>
      <c r="K225" s="3" t="s">
        <v>167</v>
      </c>
      <c r="L225" s="10" t="s">
        <v>15</v>
      </c>
      <c r="M225" s="170">
        <v>1</v>
      </c>
      <c r="N225">
        <v>1</v>
      </c>
      <c r="O225">
        <v>1</v>
      </c>
      <c r="P225">
        <v>0</v>
      </c>
      <c r="Q225" s="172">
        <v>1</v>
      </c>
      <c r="R225" s="9">
        <v>1</v>
      </c>
      <c r="S225" s="9">
        <v>1</v>
      </c>
      <c r="T225" s="9">
        <v>0</v>
      </c>
      <c r="U225" s="172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G225" t="str">
        <f t="shared" si="53"/>
        <v/>
      </c>
    </row>
    <row r="226" spans="1:33" ht="15" customHeight="1" outlineLevel="1" x14ac:dyDescent="0.3">
      <c r="A226" s="2" t="s">
        <v>159</v>
      </c>
      <c r="B226" s="2" t="s">
        <v>280</v>
      </c>
      <c r="C226" s="31" t="s">
        <v>168</v>
      </c>
      <c r="D226" s="31" t="s">
        <v>169</v>
      </c>
      <c r="E226" s="121">
        <v>37687</v>
      </c>
      <c r="F226" s="121">
        <v>37742</v>
      </c>
      <c r="G226" s="138" t="s">
        <v>14</v>
      </c>
      <c r="H226" s="138">
        <v>38902</v>
      </c>
      <c r="I226" s="105">
        <v>22790</v>
      </c>
      <c r="J226" s="31">
        <v>120030700</v>
      </c>
      <c r="K226" s="3" t="s">
        <v>170</v>
      </c>
      <c r="L226" s="10" t="s">
        <v>15</v>
      </c>
      <c r="M226" s="170">
        <v>1</v>
      </c>
      <c r="N226">
        <v>1</v>
      </c>
      <c r="O226">
        <v>1</v>
      </c>
      <c r="P226">
        <v>0</v>
      </c>
      <c r="Q226" s="172">
        <v>1</v>
      </c>
      <c r="R226" s="9">
        <v>1</v>
      </c>
      <c r="S226" s="9">
        <v>1</v>
      </c>
      <c r="T226" s="9">
        <v>0</v>
      </c>
      <c r="U226" s="172">
        <v>0</v>
      </c>
      <c r="V226" s="9">
        <v>0</v>
      </c>
      <c r="W226" s="9">
        <v>0</v>
      </c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G226" t="str">
        <f t="shared" si="53"/>
        <v/>
      </c>
    </row>
    <row r="227" spans="1:33" ht="15" customHeight="1" outlineLevel="1" x14ac:dyDescent="0.3">
      <c r="A227" s="2" t="s">
        <v>159</v>
      </c>
      <c r="B227" s="2" t="s">
        <v>280</v>
      </c>
      <c r="C227" s="31" t="s">
        <v>168</v>
      </c>
      <c r="D227" s="31" t="s">
        <v>169</v>
      </c>
      <c r="E227" s="121">
        <v>38722</v>
      </c>
      <c r="F227" s="121">
        <v>38904</v>
      </c>
      <c r="G227" s="138" t="s">
        <v>14</v>
      </c>
      <c r="H227" s="138">
        <v>42951</v>
      </c>
      <c r="I227" s="105">
        <v>25305</v>
      </c>
      <c r="J227" s="31">
        <v>120060690</v>
      </c>
      <c r="K227" s="3" t="s">
        <v>288</v>
      </c>
      <c r="L227" s="10" t="s">
        <v>15</v>
      </c>
      <c r="M227" s="170">
        <v>2</v>
      </c>
      <c r="N227">
        <v>1</v>
      </c>
      <c r="O227">
        <v>1</v>
      </c>
      <c r="P227">
        <v>0</v>
      </c>
      <c r="Q227" s="172">
        <v>2</v>
      </c>
      <c r="R227" s="9">
        <v>1</v>
      </c>
      <c r="S227" s="9">
        <v>1</v>
      </c>
      <c r="T227" s="9">
        <v>0</v>
      </c>
      <c r="U227" s="172">
        <v>0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G227" t="str">
        <f t="shared" si="53"/>
        <v/>
      </c>
    </row>
    <row r="228" spans="1:33" ht="15" customHeight="1" outlineLevel="1" x14ac:dyDescent="0.3">
      <c r="A228" s="2" t="s">
        <v>159</v>
      </c>
      <c r="B228" s="2" t="s">
        <v>159</v>
      </c>
      <c r="C228" s="31">
        <v>502</v>
      </c>
      <c r="D228" s="31" t="s">
        <v>171</v>
      </c>
      <c r="E228" s="124">
        <v>41673</v>
      </c>
      <c r="F228" s="124">
        <v>41942</v>
      </c>
      <c r="G228" s="124">
        <v>45966</v>
      </c>
      <c r="H228" s="124">
        <v>45266</v>
      </c>
      <c r="I228" s="70"/>
      <c r="J228" s="71">
        <v>120140090</v>
      </c>
      <c r="K228" s="3" t="s">
        <v>302</v>
      </c>
      <c r="L228" s="10" t="s">
        <v>27</v>
      </c>
      <c r="M228" s="170">
        <v>0</v>
      </c>
      <c r="N228">
        <v>0</v>
      </c>
      <c r="O228">
        <v>0</v>
      </c>
      <c r="P228">
        <v>0</v>
      </c>
      <c r="Q228" s="172">
        <v>0</v>
      </c>
      <c r="R228" s="9">
        <v>0</v>
      </c>
      <c r="S228" s="9">
        <v>0</v>
      </c>
      <c r="T228" s="9">
        <v>0</v>
      </c>
      <c r="U228" s="172">
        <v>17670</v>
      </c>
      <c r="V228" s="9">
        <v>17670</v>
      </c>
      <c r="W228" s="9">
        <v>0</v>
      </c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5</v>
      </c>
      <c r="AD228" s="9">
        <v>17670</v>
      </c>
      <c r="AG228" t="str">
        <f t="shared" si="53"/>
        <v/>
      </c>
    </row>
    <row r="229" spans="1:33" ht="15" customHeight="1" outlineLevel="1" x14ac:dyDescent="0.3">
      <c r="A229" s="2" t="s">
        <v>159</v>
      </c>
      <c r="B229" s="2" t="s">
        <v>159</v>
      </c>
      <c r="C229" s="31" t="s">
        <v>160</v>
      </c>
      <c r="D229" s="31" t="s">
        <v>161</v>
      </c>
      <c r="E229" s="121">
        <v>44629</v>
      </c>
      <c r="F229" s="124">
        <v>44812</v>
      </c>
      <c r="G229" s="123">
        <v>46681</v>
      </c>
      <c r="H229" s="123">
        <v>45951</v>
      </c>
      <c r="I229" s="81"/>
      <c r="J229" s="31">
        <v>120220070</v>
      </c>
      <c r="K229" s="3" t="s">
        <v>162</v>
      </c>
      <c r="L229" s="10" t="s">
        <v>31</v>
      </c>
      <c r="M229" s="170">
        <v>3</v>
      </c>
      <c r="N229">
        <v>3</v>
      </c>
      <c r="O229">
        <v>3</v>
      </c>
      <c r="P229">
        <v>0</v>
      </c>
      <c r="Q229" s="172">
        <v>3</v>
      </c>
      <c r="R229" s="9">
        <v>3</v>
      </c>
      <c r="S229" s="9">
        <v>3</v>
      </c>
      <c r="T229" s="9">
        <v>0</v>
      </c>
      <c r="U229" s="172">
        <v>4000</v>
      </c>
      <c r="V229" s="9">
        <v>4000</v>
      </c>
      <c r="W229" s="9">
        <v>0</v>
      </c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4</v>
      </c>
      <c r="AD229" s="9">
        <v>4000</v>
      </c>
      <c r="AG229" t="str">
        <f t="shared" si="53"/>
        <v/>
      </c>
    </row>
    <row r="230" spans="1:33" ht="15" customHeight="1" outlineLevel="1" x14ac:dyDescent="0.3">
      <c r="A230" s="2" t="s">
        <v>159</v>
      </c>
      <c r="B230" s="2" t="s">
        <v>159</v>
      </c>
      <c r="C230" s="31" t="s">
        <v>163</v>
      </c>
      <c r="D230" s="31" t="s">
        <v>164</v>
      </c>
      <c r="E230" s="121">
        <v>44778</v>
      </c>
      <c r="F230" s="124">
        <v>45029</v>
      </c>
      <c r="G230" s="123">
        <v>46906</v>
      </c>
      <c r="H230" s="123">
        <v>46175</v>
      </c>
      <c r="I230" s="81"/>
      <c r="J230" s="31">
        <v>120230010</v>
      </c>
      <c r="K230" s="3" t="s">
        <v>538</v>
      </c>
      <c r="L230" s="10" t="s">
        <v>27</v>
      </c>
      <c r="M230" s="170">
        <v>0</v>
      </c>
      <c r="N230">
        <v>0</v>
      </c>
      <c r="O230">
        <v>0</v>
      </c>
      <c r="P230">
        <v>0</v>
      </c>
      <c r="Q230" s="172">
        <v>0</v>
      </c>
      <c r="R230" s="9">
        <v>0</v>
      </c>
      <c r="S230" s="9">
        <v>0</v>
      </c>
      <c r="T230" s="9">
        <v>0</v>
      </c>
      <c r="U230" s="172">
        <v>11058</v>
      </c>
      <c r="V230" s="9">
        <v>8677</v>
      </c>
      <c r="W230" s="9">
        <v>19</v>
      </c>
      <c r="X230" s="9">
        <v>8677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G230" t="str">
        <f t="shared" si="53"/>
        <v/>
      </c>
    </row>
    <row r="231" spans="1:33" ht="15" customHeight="1" outlineLevel="1" x14ac:dyDescent="0.3">
      <c r="A231" s="24" t="s">
        <v>159</v>
      </c>
      <c r="B231" s="24" t="s">
        <v>159</v>
      </c>
      <c r="C231" s="31" t="s">
        <v>609</v>
      </c>
      <c r="D231" s="31" t="s">
        <v>610</v>
      </c>
      <c r="E231" s="121">
        <v>45188</v>
      </c>
      <c r="F231" s="124">
        <v>45260</v>
      </c>
      <c r="G231" s="123">
        <v>47138</v>
      </c>
      <c r="H231" s="123">
        <v>46407</v>
      </c>
      <c r="I231" s="80"/>
      <c r="J231" s="31">
        <v>120230080</v>
      </c>
      <c r="K231" s="3" t="s">
        <v>608</v>
      </c>
      <c r="L231" s="10" t="s">
        <v>27</v>
      </c>
      <c r="M231" s="170">
        <v>0</v>
      </c>
      <c r="N231">
        <v>0</v>
      </c>
      <c r="O231">
        <v>0</v>
      </c>
      <c r="P231">
        <v>0</v>
      </c>
      <c r="Q231" s="172">
        <v>0</v>
      </c>
      <c r="R231" s="9">
        <v>0</v>
      </c>
      <c r="S231" s="9">
        <v>0</v>
      </c>
      <c r="T231" s="9">
        <v>0</v>
      </c>
      <c r="U231" s="172">
        <v>22600</v>
      </c>
      <c r="V231" s="9">
        <v>22600</v>
      </c>
      <c r="W231" s="9">
        <v>0</v>
      </c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5</v>
      </c>
      <c r="AD231" s="9">
        <v>22600</v>
      </c>
      <c r="AG231" t="str">
        <f t="shared" si="53"/>
        <v/>
      </c>
    </row>
    <row r="232" spans="1:33" ht="15" customHeight="1" x14ac:dyDescent="0.3">
      <c r="A232" s="7"/>
      <c r="B232" s="7"/>
      <c r="C232" s="31"/>
      <c r="D232" s="31"/>
      <c r="E232" s="125"/>
      <c r="F232" s="125"/>
      <c r="G232" s="121"/>
      <c r="H232" s="121"/>
      <c r="I232" s="27"/>
      <c r="J232" s="34"/>
      <c r="K232" s="11" t="s">
        <v>159</v>
      </c>
      <c r="L232" s="13">
        <f>COUNTA(L224:L231)</f>
        <v>8</v>
      </c>
      <c r="M232" s="171">
        <f t="shared" ref="M232:P232" si="63">SUM(M224:M231)</f>
        <v>8</v>
      </c>
      <c r="N232" s="12">
        <f t="shared" si="63"/>
        <v>7</v>
      </c>
      <c r="O232" s="12">
        <f t="shared" si="63"/>
        <v>7</v>
      </c>
      <c r="P232" s="12">
        <f t="shared" si="63"/>
        <v>0</v>
      </c>
      <c r="Q232" s="171">
        <f t="shared" ref="Q232:AD232" si="64">SUM(Q224:Q231)</f>
        <v>8</v>
      </c>
      <c r="R232" s="12">
        <f t="shared" si="64"/>
        <v>7</v>
      </c>
      <c r="S232" s="12">
        <f t="shared" si="64"/>
        <v>7</v>
      </c>
      <c r="T232" s="12">
        <f t="shared" si="64"/>
        <v>0</v>
      </c>
      <c r="U232" s="171">
        <f t="shared" si="64"/>
        <v>55328</v>
      </c>
      <c r="V232" s="12">
        <f t="shared" si="64"/>
        <v>52947</v>
      </c>
      <c r="W232" s="12">
        <f t="shared" si="64"/>
        <v>19</v>
      </c>
      <c r="X232" s="12">
        <f t="shared" si="64"/>
        <v>8677</v>
      </c>
      <c r="Y232" s="12">
        <f t="shared" si="64"/>
        <v>0</v>
      </c>
      <c r="Z232" s="12">
        <f t="shared" si="64"/>
        <v>0</v>
      </c>
      <c r="AA232" s="12">
        <f t="shared" si="64"/>
        <v>0</v>
      </c>
      <c r="AB232" s="12">
        <f t="shared" si="64"/>
        <v>0</v>
      </c>
      <c r="AC232" s="12">
        <f t="shared" si="64"/>
        <v>14</v>
      </c>
      <c r="AD232" s="12">
        <f t="shared" si="64"/>
        <v>44270</v>
      </c>
      <c r="AE232" s="25"/>
      <c r="AG232" t="str">
        <f t="shared" si="53"/>
        <v/>
      </c>
    </row>
    <row r="233" spans="1:33" s="35" customFormat="1" ht="15" customHeight="1" x14ac:dyDescent="0.3">
      <c r="A233" s="7"/>
      <c r="B233" s="7"/>
      <c r="C233" s="31"/>
      <c r="D233" s="31"/>
      <c r="E233" s="125"/>
      <c r="F233" s="125"/>
      <c r="G233" s="121"/>
      <c r="H233" s="121"/>
      <c r="I233" s="27"/>
      <c r="J233" s="34"/>
      <c r="K233" s="11"/>
      <c r="L233" s="13"/>
      <c r="M233" s="163"/>
      <c r="N233" s="13"/>
      <c r="O233" s="13"/>
      <c r="P233" s="13"/>
      <c r="Q233" s="171"/>
      <c r="R233" s="12"/>
      <c r="S233" s="12"/>
      <c r="T233" s="12"/>
      <c r="U233" s="171"/>
      <c r="V233" s="12"/>
      <c r="W233" s="12"/>
      <c r="X233" s="12"/>
      <c r="Y233" s="12"/>
      <c r="Z233" s="12"/>
      <c r="AA233" s="12"/>
      <c r="AB233" s="12"/>
      <c r="AC233" s="12"/>
      <c r="AD233" s="12"/>
      <c r="AG233" t="str">
        <f t="shared" si="53"/>
        <v/>
      </c>
    </row>
    <row r="234" spans="1:33" ht="15" customHeight="1" outlineLevel="1" x14ac:dyDescent="0.3">
      <c r="A234" s="7"/>
      <c r="B234" s="7"/>
      <c r="C234" s="31"/>
      <c r="D234" s="31"/>
      <c r="E234" s="125"/>
      <c r="F234" s="125"/>
      <c r="G234" s="121"/>
      <c r="H234" s="121"/>
      <c r="I234" s="27"/>
      <c r="J234" s="68" t="s">
        <v>11</v>
      </c>
      <c r="K234" s="8" t="s">
        <v>12</v>
      </c>
      <c r="L234" s="14"/>
      <c r="M234" s="161"/>
      <c r="N234" s="14"/>
      <c r="O234" s="14"/>
      <c r="P234" s="14"/>
      <c r="Q234" s="172"/>
      <c r="R234" s="9"/>
      <c r="S234" s="9"/>
      <c r="T234" s="9"/>
      <c r="U234" s="172"/>
      <c r="V234" s="9"/>
      <c r="W234" s="9"/>
      <c r="X234" s="9"/>
      <c r="Y234" s="9"/>
      <c r="Z234" s="9"/>
      <c r="AA234" s="9"/>
      <c r="AB234" s="9"/>
      <c r="AC234" s="9"/>
      <c r="AD234" s="113"/>
      <c r="AG234" t="str">
        <f t="shared" si="53"/>
        <v/>
      </c>
    </row>
    <row r="235" spans="1:33" ht="15" customHeight="1" outlineLevel="1" x14ac:dyDescent="0.3">
      <c r="A235" s="2" t="s">
        <v>172</v>
      </c>
      <c r="B235" s="2" t="s">
        <v>175</v>
      </c>
      <c r="C235" s="31" t="s">
        <v>176</v>
      </c>
      <c r="D235" s="31" t="s">
        <v>177</v>
      </c>
      <c r="E235" s="121">
        <v>35451</v>
      </c>
      <c r="F235" s="121">
        <v>42628</v>
      </c>
      <c r="G235" s="124" t="s">
        <v>14</v>
      </c>
      <c r="H235" s="139" t="s">
        <v>14</v>
      </c>
      <c r="I235" s="106" t="s">
        <v>625</v>
      </c>
      <c r="J235" s="31">
        <v>119970560</v>
      </c>
      <c r="K235" s="3" t="s">
        <v>178</v>
      </c>
      <c r="L235" s="10" t="s">
        <v>15</v>
      </c>
      <c r="M235" s="170">
        <v>7</v>
      </c>
      <c r="N235">
        <v>5</v>
      </c>
      <c r="O235">
        <v>5</v>
      </c>
      <c r="P235">
        <v>0</v>
      </c>
      <c r="Q235" s="172">
        <v>7</v>
      </c>
      <c r="R235" s="9">
        <v>5</v>
      </c>
      <c r="S235" s="9">
        <v>5</v>
      </c>
      <c r="T235" s="9">
        <v>0</v>
      </c>
      <c r="U235" s="172">
        <v>0</v>
      </c>
      <c r="V235" s="9">
        <v>0</v>
      </c>
      <c r="W235" s="9">
        <v>0</v>
      </c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G235" t="str">
        <f t="shared" si="53"/>
        <v/>
      </c>
    </row>
    <row r="236" spans="1:33" ht="15" customHeight="1" outlineLevel="1" x14ac:dyDescent="0.3">
      <c r="A236" s="2" t="s">
        <v>172</v>
      </c>
      <c r="B236" s="2" t="s">
        <v>175</v>
      </c>
      <c r="C236" s="31" t="s">
        <v>179</v>
      </c>
      <c r="D236" s="31" t="s">
        <v>180</v>
      </c>
      <c r="E236" s="121">
        <v>35570</v>
      </c>
      <c r="F236" s="121">
        <v>35635</v>
      </c>
      <c r="G236" s="139" t="s">
        <v>14</v>
      </c>
      <c r="H236" s="139">
        <v>36774</v>
      </c>
      <c r="I236" s="106">
        <v>20946</v>
      </c>
      <c r="J236" s="31">
        <v>119970890</v>
      </c>
      <c r="K236" s="3" t="s">
        <v>181</v>
      </c>
      <c r="L236" s="10" t="s">
        <v>15</v>
      </c>
      <c r="M236" s="170">
        <v>1</v>
      </c>
      <c r="N236">
        <v>1</v>
      </c>
      <c r="O236">
        <v>1</v>
      </c>
      <c r="P236">
        <v>0</v>
      </c>
      <c r="Q236" s="172">
        <v>1</v>
      </c>
      <c r="R236" s="9">
        <v>1</v>
      </c>
      <c r="S236" s="9">
        <v>1</v>
      </c>
      <c r="T236" s="9">
        <v>0</v>
      </c>
      <c r="U236" s="172">
        <v>0</v>
      </c>
      <c r="V236" s="9">
        <v>0</v>
      </c>
      <c r="W236" s="9">
        <v>0</v>
      </c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G236" t="str">
        <f t="shared" si="53"/>
        <v/>
      </c>
    </row>
    <row r="237" spans="1:33" ht="15" customHeight="1" outlineLevel="1" x14ac:dyDescent="0.3">
      <c r="A237" s="2" t="s">
        <v>172</v>
      </c>
      <c r="B237" s="2" t="s">
        <v>283</v>
      </c>
      <c r="C237" s="31" t="s">
        <v>182</v>
      </c>
      <c r="D237" s="31" t="s">
        <v>183</v>
      </c>
      <c r="E237" s="121">
        <v>35782</v>
      </c>
      <c r="F237" s="121">
        <v>35950</v>
      </c>
      <c r="G237" s="139" t="s">
        <v>14</v>
      </c>
      <c r="H237" s="139">
        <v>37080</v>
      </c>
      <c r="I237" s="106">
        <v>22622</v>
      </c>
      <c r="J237" s="31">
        <v>119980390</v>
      </c>
      <c r="K237" s="3" t="s">
        <v>184</v>
      </c>
      <c r="L237" s="10" t="s">
        <v>15</v>
      </c>
      <c r="M237" s="170">
        <v>3</v>
      </c>
      <c r="N237">
        <v>1</v>
      </c>
      <c r="O237">
        <v>1</v>
      </c>
      <c r="P237">
        <v>0</v>
      </c>
      <c r="Q237" s="172">
        <v>3</v>
      </c>
      <c r="R237" s="9">
        <v>1</v>
      </c>
      <c r="S237" s="9">
        <v>1</v>
      </c>
      <c r="T237" s="9">
        <v>0</v>
      </c>
      <c r="U237" s="172">
        <v>0</v>
      </c>
      <c r="V237" s="9">
        <v>0</v>
      </c>
      <c r="W237" s="9">
        <v>0</v>
      </c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G237" t="str">
        <f t="shared" si="53"/>
        <v/>
      </c>
    </row>
    <row r="238" spans="1:33" ht="15" customHeight="1" outlineLevel="1" x14ac:dyDescent="0.3">
      <c r="A238" s="2" t="s">
        <v>172</v>
      </c>
      <c r="B238" s="2" t="s">
        <v>283</v>
      </c>
      <c r="C238" s="31" t="s">
        <v>187</v>
      </c>
      <c r="D238" s="31" t="s">
        <v>188</v>
      </c>
      <c r="E238" s="121">
        <v>35963</v>
      </c>
      <c r="F238" s="124">
        <v>36006</v>
      </c>
      <c r="G238" s="139" t="s">
        <v>14</v>
      </c>
      <c r="H238" s="139">
        <v>37137</v>
      </c>
      <c r="I238" s="106">
        <v>22030</v>
      </c>
      <c r="J238" s="31">
        <v>119981090</v>
      </c>
      <c r="K238" s="3" t="s">
        <v>401</v>
      </c>
      <c r="L238" s="10" t="s">
        <v>15</v>
      </c>
      <c r="M238" s="170">
        <v>1</v>
      </c>
      <c r="N238">
        <v>1</v>
      </c>
      <c r="O238">
        <v>1</v>
      </c>
      <c r="P238">
        <v>0</v>
      </c>
      <c r="Q238" s="172">
        <v>1</v>
      </c>
      <c r="R238" s="9">
        <v>1</v>
      </c>
      <c r="S238" s="9">
        <v>1</v>
      </c>
      <c r="T238" s="9">
        <v>0</v>
      </c>
      <c r="U238" s="172">
        <v>0</v>
      </c>
      <c r="V238" s="9">
        <v>0</v>
      </c>
      <c r="W238" s="9">
        <v>0</v>
      </c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G238" t="str">
        <f t="shared" si="53"/>
        <v/>
      </c>
    </row>
    <row r="239" spans="1:33" ht="15" customHeight="1" outlineLevel="1" x14ac:dyDescent="0.3">
      <c r="A239" s="2" t="s">
        <v>172</v>
      </c>
      <c r="B239" s="2" t="s">
        <v>283</v>
      </c>
      <c r="C239" s="31" t="s">
        <v>189</v>
      </c>
      <c r="D239" s="31" t="s">
        <v>190</v>
      </c>
      <c r="E239" s="121">
        <v>36398</v>
      </c>
      <c r="F239" s="124">
        <v>36444</v>
      </c>
      <c r="G239" s="139" t="s">
        <v>14</v>
      </c>
      <c r="H239" s="139">
        <v>37580</v>
      </c>
      <c r="I239" s="106">
        <v>21280</v>
      </c>
      <c r="J239" s="31">
        <v>120000190</v>
      </c>
      <c r="K239" s="3" t="s">
        <v>289</v>
      </c>
      <c r="L239" s="10" t="s">
        <v>15</v>
      </c>
      <c r="M239" s="170">
        <v>2</v>
      </c>
      <c r="N239">
        <v>2</v>
      </c>
      <c r="O239">
        <v>2</v>
      </c>
      <c r="P239">
        <v>0</v>
      </c>
      <c r="Q239" s="172">
        <v>2</v>
      </c>
      <c r="R239" s="9">
        <v>2</v>
      </c>
      <c r="S239" s="9">
        <v>2</v>
      </c>
      <c r="T239" s="9">
        <v>0</v>
      </c>
      <c r="U239" s="172">
        <v>0</v>
      </c>
      <c r="V239" s="9">
        <v>0</v>
      </c>
      <c r="W239" s="9">
        <v>0</v>
      </c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/>
      <c r="AG239" t="str">
        <f t="shared" si="53"/>
        <v/>
      </c>
    </row>
    <row r="240" spans="1:33" ht="15" customHeight="1" outlineLevel="1" x14ac:dyDescent="0.3">
      <c r="A240" s="2" t="s">
        <v>172</v>
      </c>
      <c r="B240" s="2" t="s">
        <v>283</v>
      </c>
      <c r="C240" s="31" t="s">
        <v>191</v>
      </c>
      <c r="D240" s="31" t="s">
        <v>192</v>
      </c>
      <c r="E240" s="121">
        <v>36613</v>
      </c>
      <c r="F240" s="124">
        <v>37280</v>
      </c>
      <c r="G240" s="139" t="s">
        <v>14</v>
      </c>
      <c r="H240" s="139">
        <v>38471</v>
      </c>
      <c r="I240" s="106">
        <v>22700</v>
      </c>
      <c r="J240" s="31">
        <v>120000740</v>
      </c>
      <c r="K240" s="3" t="s">
        <v>193</v>
      </c>
      <c r="L240" s="10" t="s">
        <v>15</v>
      </c>
      <c r="M240" s="170">
        <v>2</v>
      </c>
      <c r="N240">
        <v>2</v>
      </c>
      <c r="O240">
        <v>2</v>
      </c>
      <c r="P240">
        <v>0</v>
      </c>
      <c r="Q240" s="172">
        <v>2</v>
      </c>
      <c r="R240" s="9">
        <v>2</v>
      </c>
      <c r="S240" s="9">
        <v>2</v>
      </c>
      <c r="T240" s="9">
        <v>0</v>
      </c>
      <c r="U240" s="172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G240" t="str">
        <f t="shared" si="53"/>
        <v/>
      </c>
    </row>
    <row r="241" spans="1:33" ht="15" customHeight="1" outlineLevel="1" x14ac:dyDescent="0.3">
      <c r="A241" s="2" t="s">
        <v>172</v>
      </c>
      <c r="B241" s="2" t="s">
        <v>283</v>
      </c>
      <c r="C241" s="31" t="s">
        <v>191</v>
      </c>
      <c r="D241" s="31" t="s">
        <v>192</v>
      </c>
      <c r="E241" s="121">
        <v>36613</v>
      </c>
      <c r="F241" s="124">
        <v>37273</v>
      </c>
      <c r="G241" s="139" t="s">
        <v>14</v>
      </c>
      <c r="H241" s="139">
        <v>38464</v>
      </c>
      <c r="I241" s="106">
        <v>23112</v>
      </c>
      <c r="J241" s="31">
        <v>120000750</v>
      </c>
      <c r="K241" s="3" t="s">
        <v>194</v>
      </c>
      <c r="L241" s="10" t="s">
        <v>15</v>
      </c>
      <c r="M241" s="170">
        <v>2</v>
      </c>
      <c r="N241">
        <v>2</v>
      </c>
      <c r="O241">
        <v>2</v>
      </c>
      <c r="P241">
        <v>0</v>
      </c>
      <c r="Q241" s="172">
        <v>2</v>
      </c>
      <c r="R241" s="9">
        <v>2</v>
      </c>
      <c r="S241" s="9">
        <v>2</v>
      </c>
      <c r="T241" s="9">
        <v>0</v>
      </c>
      <c r="U241" s="172">
        <v>0</v>
      </c>
      <c r="V241" s="9">
        <v>0</v>
      </c>
      <c r="W241" s="9">
        <v>0</v>
      </c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G241" t="str">
        <f t="shared" si="53"/>
        <v/>
      </c>
    </row>
    <row r="242" spans="1:33" ht="15" customHeight="1" outlineLevel="1" x14ac:dyDescent="0.3">
      <c r="A242" s="2" t="s">
        <v>172</v>
      </c>
      <c r="B242" s="2" t="s">
        <v>175</v>
      </c>
      <c r="C242" s="31" t="s">
        <v>195</v>
      </c>
      <c r="D242" s="31" t="s">
        <v>196</v>
      </c>
      <c r="E242" s="121">
        <v>37061</v>
      </c>
      <c r="F242" s="121">
        <v>37102</v>
      </c>
      <c r="G242" s="139" t="s">
        <v>14</v>
      </c>
      <c r="H242" s="139">
        <v>38258</v>
      </c>
      <c r="I242" s="106">
        <v>22122</v>
      </c>
      <c r="J242" s="31">
        <v>120010880</v>
      </c>
      <c r="K242" s="3" t="s">
        <v>197</v>
      </c>
      <c r="L242" s="10" t="s">
        <v>15</v>
      </c>
      <c r="M242" s="170">
        <v>1</v>
      </c>
      <c r="N242">
        <v>1</v>
      </c>
      <c r="O242">
        <v>1</v>
      </c>
      <c r="P242">
        <v>0</v>
      </c>
      <c r="Q242" s="172">
        <v>1</v>
      </c>
      <c r="R242" s="9">
        <v>1</v>
      </c>
      <c r="S242" s="9">
        <v>1</v>
      </c>
      <c r="T242" s="9">
        <v>0</v>
      </c>
      <c r="U242" s="172">
        <v>0</v>
      </c>
      <c r="V242" s="9">
        <v>0</v>
      </c>
      <c r="W242" s="9">
        <v>0</v>
      </c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G242" t="str">
        <f t="shared" si="53"/>
        <v/>
      </c>
    </row>
    <row r="243" spans="1:33" ht="15" customHeight="1" outlineLevel="1" x14ac:dyDescent="0.3">
      <c r="A243" s="2" t="s">
        <v>172</v>
      </c>
      <c r="B243" s="2" t="s">
        <v>283</v>
      </c>
      <c r="C243" s="31" t="s">
        <v>336</v>
      </c>
      <c r="D243" s="31" t="s">
        <v>337</v>
      </c>
      <c r="E243" s="121">
        <v>45694</v>
      </c>
      <c r="F243" s="124">
        <v>45834</v>
      </c>
      <c r="G243" s="123">
        <v>47711</v>
      </c>
      <c r="H243" s="123">
        <v>38533</v>
      </c>
      <c r="I243" s="81">
        <v>23119</v>
      </c>
      <c r="J243" s="71" t="s">
        <v>764</v>
      </c>
      <c r="K243" s="3" t="s">
        <v>754</v>
      </c>
      <c r="L243" s="10" t="s">
        <v>15</v>
      </c>
      <c r="M243" s="170">
        <v>5</v>
      </c>
      <c r="N243">
        <v>5</v>
      </c>
      <c r="O243">
        <v>5</v>
      </c>
      <c r="P243">
        <v>0</v>
      </c>
      <c r="Q243" s="172">
        <v>5</v>
      </c>
      <c r="R243" s="9">
        <v>5</v>
      </c>
      <c r="S243" s="9">
        <v>5</v>
      </c>
      <c r="T243" s="9">
        <v>0</v>
      </c>
      <c r="U243" s="177">
        <v>0</v>
      </c>
      <c r="V243" s="23">
        <v>0</v>
      </c>
      <c r="W243" s="23">
        <v>0</v>
      </c>
      <c r="X243" s="23">
        <v>0</v>
      </c>
      <c r="Y243" s="23">
        <v>0</v>
      </c>
      <c r="Z243" s="23">
        <v>0</v>
      </c>
      <c r="AA243" s="23">
        <v>0</v>
      </c>
      <c r="AB243" s="23">
        <v>0</v>
      </c>
      <c r="AC243" s="23">
        <v>0</v>
      </c>
      <c r="AD243" s="23">
        <v>0</v>
      </c>
      <c r="AG243" t="str">
        <f t="shared" si="53"/>
        <v/>
      </c>
    </row>
    <row r="244" spans="1:33" ht="15" customHeight="1" outlineLevel="1" x14ac:dyDescent="0.3">
      <c r="A244" s="2" t="s">
        <v>172</v>
      </c>
      <c r="B244" s="2" t="s">
        <v>198</v>
      </c>
      <c r="C244" s="31" t="s">
        <v>199</v>
      </c>
      <c r="D244" s="31" t="s">
        <v>200</v>
      </c>
      <c r="E244" s="121">
        <v>37393</v>
      </c>
      <c r="F244" s="121">
        <v>37539</v>
      </c>
      <c r="G244" s="139" t="s">
        <v>14</v>
      </c>
      <c r="H244" s="139">
        <v>38726</v>
      </c>
      <c r="I244" s="106">
        <v>22600</v>
      </c>
      <c r="J244" s="31">
        <v>120021070</v>
      </c>
      <c r="K244" s="3" t="s">
        <v>201</v>
      </c>
      <c r="L244" s="10" t="s">
        <v>15</v>
      </c>
      <c r="M244" s="170">
        <v>2</v>
      </c>
      <c r="N244">
        <v>1</v>
      </c>
      <c r="O244">
        <v>1</v>
      </c>
      <c r="P244">
        <v>0</v>
      </c>
      <c r="Q244" s="172">
        <v>2</v>
      </c>
      <c r="R244" s="9">
        <v>1</v>
      </c>
      <c r="S244" s="9">
        <v>1</v>
      </c>
      <c r="T244" s="9">
        <v>0</v>
      </c>
      <c r="U244" s="172">
        <v>0</v>
      </c>
      <c r="V244" s="9">
        <v>0</v>
      </c>
      <c r="W244" s="9">
        <v>0</v>
      </c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G244" t="str">
        <f t="shared" si="53"/>
        <v/>
      </c>
    </row>
    <row r="245" spans="1:33" ht="15" customHeight="1" outlineLevel="1" x14ac:dyDescent="0.3">
      <c r="A245" s="2" t="s">
        <v>172</v>
      </c>
      <c r="B245" s="2" t="s">
        <v>198</v>
      </c>
      <c r="C245" s="31" t="s">
        <v>199</v>
      </c>
      <c r="D245" s="31" t="s">
        <v>200</v>
      </c>
      <c r="E245" s="121">
        <v>37685</v>
      </c>
      <c r="F245" s="124">
        <v>37763</v>
      </c>
      <c r="G245" s="139" t="s">
        <v>14</v>
      </c>
      <c r="H245" s="139">
        <v>38923</v>
      </c>
      <c r="I245" s="106">
        <v>23052</v>
      </c>
      <c r="J245" s="31">
        <v>120030680</v>
      </c>
      <c r="K245" s="3" t="s">
        <v>619</v>
      </c>
      <c r="L245" s="10" t="s">
        <v>15</v>
      </c>
      <c r="M245" s="170">
        <v>2</v>
      </c>
      <c r="N245">
        <v>1</v>
      </c>
      <c r="O245">
        <v>1</v>
      </c>
      <c r="P245">
        <v>0</v>
      </c>
      <c r="Q245" s="172">
        <v>2</v>
      </c>
      <c r="R245" s="9">
        <v>1</v>
      </c>
      <c r="S245" s="9">
        <v>1</v>
      </c>
      <c r="T245" s="9">
        <v>0</v>
      </c>
      <c r="U245" s="172">
        <v>0</v>
      </c>
      <c r="V245" s="9">
        <v>0</v>
      </c>
      <c r="W245" s="9">
        <v>0</v>
      </c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G245" t="str">
        <f t="shared" si="53"/>
        <v/>
      </c>
    </row>
    <row r="246" spans="1:33" ht="15" customHeight="1" outlineLevel="1" x14ac:dyDescent="0.3">
      <c r="A246" s="2" t="s">
        <v>172</v>
      </c>
      <c r="B246" s="2" t="s">
        <v>198</v>
      </c>
      <c r="C246" s="31" t="s">
        <v>199</v>
      </c>
      <c r="D246" s="31" t="s">
        <v>200</v>
      </c>
      <c r="E246" s="121">
        <v>38034</v>
      </c>
      <c r="F246" s="121">
        <v>38635</v>
      </c>
      <c r="G246" s="139" t="s">
        <v>14</v>
      </c>
      <c r="H246" s="139">
        <v>39801</v>
      </c>
      <c r="I246" s="106">
        <v>24237</v>
      </c>
      <c r="J246" s="31">
        <v>120040630</v>
      </c>
      <c r="K246" s="3" t="s">
        <v>210</v>
      </c>
      <c r="L246" s="10" t="s">
        <v>15</v>
      </c>
      <c r="M246" s="170">
        <v>6</v>
      </c>
      <c r="N246">
        <v>2</v>
      </c>
      <c r="O246">
        <v>2</v>
      </c>
      <c r="P246">
        <v>0</v>
      </c>
      <c r="Q246" s="172">
        <v>6</v>
      </c>
      <c r="R246" s="9">
        <v>2</v>
      </c>
      <c r="S246" s="9">
        <v>2</v>
      </c>
      <c r="T246" s="9">
        <v>0</v>
      </c>
      <c r="U246" s="172">
        <v>0</v>
      </c>
      <c r="V246" s="9">
        <v>0</v>
      </c>
      <c r="W246" s="9">
        <v>0</v>
      </c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G246" t="str">
        <f t="shared" si="53"/>
        <v/>
      </c>
    </row>
    <row r="247" spans="1:33" ht="15" customHeight="1" outlineLevel="1" x14ac:dyDescent="0.3">
      <c r="A247" s="2" t="s">
        <v>172</v>
      </c>
      <c r="B247" s="2" t="s">
        <v>175</v>
      </c>
      <c r="C247" s="31" t="s">
        <v>213</v>
      </c>
      <c r="D247" s="31" t="s">
        <v>214</v>
      </c>
      <c r="E247" s="121">
        <v>38183</v>
      </c>
      <c r="F247" s="121">
        <v>38491</v>
      </c>
      <c r="G247" s="139" t="s">
        <v>14</v>
      </c>
      <c r="H247" s="139">
        <v>39614</v>
      </c>
      <c r="I247" s="106">
        <v>24383</v>
      </c>
      <c r="J247" s="31">
        <v>120050100</v>
      </c>
      <c r="K247" s="3" t="s">
        <v>215</v>
      </c>
      <c r="L247" s="10" t="s">
        <v>15</v>
      </c>
      <c r="M247" s="170">
        <v>3</v>
      </c>
      <c r="N247">
        <v>1</v>
      </c>
      <c r="O247">
        <v>1</v>
      </c>
      <c r="P247">
        <v>0</v>
      </c>
      <c r="Q247" s="172">
        <v>3</v>
      </c>
      <c r="R247" s="9">
        <v>1</v>
      </c>
      <c r="S247" s="9">
        <v>1</v>
      </c>
      <c r="T247" s="9">
        <v>0</v>
      </c>
      <c r="U247" s="172">
        <v>0</v>
      </c>
      <c r="V247" s="9">
        <v>0</v>
      </c>
      <c r="W247" s="9">
        <v>0</v>
      </c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G247" t="str">
        <f t="shared" si="53"/>
        <v/>
      </c>
    </row>
    <row r="248" spans="1:33" ht="15" customHeight="1" outlineLevel="1" x14ac:dyDescent="0.3">
      <c r="A248" s="2" t="s">
        <v>172</v>
      </c>
      <c r="B248" s="2" t="s">
        <v>175</v>
      </c>
      <c r="C248" s="31" t="s">
        <v>208</v>
      </c>
      <c r="D248" s="31" t="s">
        <v>209</v>
      </c>
      <c r="E248" s="121">
        <v>38644</v>
      </c>
      <c r="F248" s="121">
        <v>38883</v>
      </c>
      <c r="G248" s="139" t="s">
        <v>14</v>
      </c>
      <c r="H248" s="139">
        <v>43026</v>
      </c>
      <c r="I248" s="106">
        <v>23644</v>
      </c>
      <c r="J248" s="31">
        <v>120060490</v>
      </c>
      <c r="K248" s="3" t="s">
        <v>216</v>
      </c>
      <c r="L248" s="10" t="s">
        <v>15</v>
      </c>
      <c r="M248" s="170">
        <v>4</v>
      </c>
      <c r="N248">
        <v>3</v>
      </c>
      <c r="O248">
        <v>3</v>
      </c>
      <c r="P248">
        <v>0</v>
      </c>
      <c r="Q248" s="172">
        <v>4</v>
      </c>
      <c r="R248" s="9">
        <v>3</v>
      </c>
      <c r="S248" s="9">
        <v>3</v>
      </c>
      <c r="T248" s="9">
        <v>0</v>
      </c>
      <c r="U248" s="172">
        <v>0</v>
      </c>
      <c r="V248" s="9">
        <v>0</v>
      </c>
      <c r="W248" s="9">
        <v>0</v>
      </c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G248" t="str">
        <f t="shared" si="53"/>
        <v/>
      </c>
    </row>
    <row r="249" spans="1:33" ht="15" customHeight="1" outlineLevel="1" x14ac:dyDescent="0.3">
      <c r="A249" s="2" t="s">
        <v>172</v>
      </c>
      <c r="B249" s="2" t="s">
        <v>283</v>
      </c>
      <c r="C249" s="31" t="s">
        <v>189</v>
      </c>
      <c r="D249" s="31" t="s">
        <v>190</v>
      </c>
      <c r="E249" s="121">
        <v>38674</v>
      </c>
      <c r="F249" s="121">
        <v>39100</v>
      </c>
      <c r="G249" s="139" t="s">
        <v>14</v>
      </c>
      <c r="H249" s="139">
        <v>42520</v>
      </c>
      <c r="I249" s="106">
        <v>24341</v>
      </c>
      <c r="J249" s="31">
        <v>120060580</v>
      </c>
      <c r="K249" s="3" t="s">
        <v>217</v>
      </c>
      <c r="L249" s="10" t="s">
        <v>15</v>
      </c>
      <c r="M249" s="170">
        <v>4</v>
      </c>
      <c r="N249">
        <v>1</v>
      </c>
      <c r="O249">
        <v>1</v>
      </c>
      <c r="P249">
        <v>0</v>
      </c>
      <c r="Q249" s="172">
        <v>4</v>
      </c>
      <c r="R249" s="9">
        <v>1</v>
      </c>
      <c r="S249" s="9">
        <v>1</v>
      </c>
      <c r="T249" s="9">
        <v>0</v>
      </c>
      <c r="U249" s="172">
        <v>0</v>
      </c>
      <c r="V249" s="9">
        <v>0</v>
      </c>
      <c r="W249" s="9">
        <v>0</v>
      </c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G249" t="str">
        <f t="shared" si="53"/>
        <v/>
      </c>
    </row>
    <row r="250" spans="1:33" ht="15" customHeight="1" outlineLevel="1" x14ac:dyDescent="0.3">
      <c r="A250" s="2" t="s">
        <v>172</v>
      </c>
      <c r="B250" s="2" t="s">
        <v>175</v>
      </c>
      <c r="C250" s="31" t="s">
        <v>176</v>
      </c>
      <c r="D250" s="31" t="s">
        <v>177</v>
      </c>
      <c r="E250" s="121">
        <v>38161</v>
      </c>
      <c r="F250" s="121">
        <v>42747</v>
      </c>
      <c r="G250" s="139">
        <v>45778</v>
      </c>
      <c r="H250" s="139" t="s">
        <v>14</v>
      </c>
      <c r="I250" s="106"/>
      <c r="J250" s="31">
        <v>120080030</v>
      </c>
      <c r="K250" s="3" t="s">
        <v>218</v>
      </c>
      <c r="L250" s="10" t="s">
        <v>27</v>
      </c>
      <c r="M250" s="170">
        <v>0</v>
      </c>
      <c r="N250">
        <v>0</v>
      </c>
      <c r="O250">
        <v>0</v>
      </c>
      <c r="P250">
        <v>0</v>
      </c>
      <c r="Q250" s="172">
        <v>0</v>
      </c>
      <c r="R250" s="9">
        <v>0</v>
      </c>
      <c r="S250" s="9">
        <v>0</v>
      </c>
      <c r="T250" s="9">
        <v>0</v>
      </c>
      <c r="U250" s="172">
        <v>323544</v>
      </c>
      <c r="V250" s="9">
        <v>29480</v>
      </c>
      <c r="W250" s="9">
        <v>0</v>
      </c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40</v>
      </c>
      <c r="AD250" s="9">
        <v>29480</v>
      </c>
      <c r="AG250" t="str">
        <f t="shared" si="53"/>
        <v/>
      </c>
    </row>
    <row r="251" spans="1:33" ht="15" customHeight="1" outlineLevel="1" x14ac:dyDescent="0.3">
      <c r="A251" s="2" t="s">
        <v>172</v>
      </c>
      <c r="B251" s="2" t="s">
        <v>175</v>
      </c>
      <c r="C251" s="31" t="s">
        <v>206</v>
      </c>
      <c r="D251" s="31" t="s">
        <v>207</v>
      </c>
      <c r="E251" s="121">
        <v>39951</v>
      </c>
      <c r="F251" s="121">
        <v>40332</v>
      </c>
      <c r="G251" s="139">
        <v>45975</v>
      </c>
      <c r="H251" s="139">
        <v>45275</v>
      </c>
      <c r="I251" s="106"/>
      <c r="J251" s="31">
        <v>120090370</v>
      </c>
      <c r="K251" s="3" t="s">
        <v>219</v>
      </c>
      <c r="L251" s="10" t="s">
        <v>15</v>
      </c>
      <c r="M251" s="170">
        <v>2</v>
      </c>
      <c r="N251">
        <v>1</v>
      </c>
      <c r="O251">
        <v>1</v>
      </c>
      <c r="P251">
        <v>0</v>
      </c>
      <c r="Q251" s="172">
        <v>2</v>
      </c>
      <c r="R251" s="9">
        <v>1</v>
      </c>
      <c r="S251" s="9">
        <v>1</v>
      </c>
      <c r="T251" s="9">
        <v>0</v>
      </c>
      <c r="U251" s="172">
        <v>0</v>
      </c>
      <c r="V251" s="9">
        <v>0</v>
      </c>
      <c r="W251" s="9">
        <v>0</v>
      </c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G251" t="str">
        <f t="shared" si="53"/>
        <v/>
      </c>
    </row>
    <row r="252" spans="1:33" ht="15" customHeight="1" outlineLevel="1" x14ac:dyDescent="0.3">
      <c r="A252" s="2" t="s">
        <v>172</v>
      </c>
      <c r="B252" s="2" t="s">
        <v>198</v>
      </c>
      <c r="C252" s="71">
        <v>755</v>
      </c>
      <c r="D252" s="71">
        <v>164</v>
      </c>
      <c r="E252" s="124">
        <v>40576</v>
      </c>
      <c r="F252" s="124">
        <v>41291</v>
      </c>
      <c r="G252" s="124">
        <v>46077</v>
      </c>
      <c r="H252" s="124">
        <v>43885</v>
      </c>
      <c r="I252" s="70"/>
      <c r="J252" s="71">
        <v>120110180</v>
      </c>
      <c r="K252" s="24" t="s">
        <v>290</v>
      </c>
      <c r="L252" s="10" t="s">
        <v>15</v>
      </c>
      <c r="M252" s="170">
        <v>4</v>
      </c>
      <c r="N252">
        <v>1</v>
      </c>
      <c r="O252">
        <v>1</v>
      </c>
      <c r="P252">
        <v>0</v>
      </c>
      <c r="Q252" s="177">
        <v>4</v>
      </c>
      <c r="R252" s="23">
        <v>1</v>
      </c>
      <c r="S252" s="23">
        <v>1</v>
      </c>
      <c r="T252" s="23">
        <v>0</v>
      </c>
      <c r="U252" s="177">
        <v>0</v>
      </c>
      <c r="V252" s="23">
        <v>0</v>
      </c>
      <c r="W252" s="23">
        <v>0</v>
      </c>
      <c r="X252" s="23">
        <v>0</v>
      </c>
      <c r="Y252" s="23">
        <v>0</v>
      </c>
      <c r="Z252" s="23">
        <v>0</v>
      </c>
      <c r="AA252" s="23">
        <v>0</v>
      </c>
      <c r="AB252" s="23">
        <v>0</v>
      </c>
      <c r="AC252" s="23">
        <v>0</v>
      </c>
      <c r="AD252" s="23">
        <v>0</v>
      </c>
      <c r="AG252" t="str">
        <f t="shared" si="53"/>
        <v/>
      </c>
    </row>
    <row r="253" spans="1:33" ht="15" customHeight="1" outlineLevel="1" x14ac:dyDescent="0.3">
      <c r="A253" s="2" t="s">
        <v>172</v>
      </c>
      <c r="B253" s="2" t="s">
        <v>283</v>
      </c>
      <c r="C253" s="31" t="s">
        <v>185</v>
      </c>
      <c r="D253" s="31" t="s">
        <v>186</v>
      </c>
      <c r="E253" s="124">
        <v>41032</v>
      </c>
      <c r="F253" s="124">
        <v>41305</v>
      </c>
      <c r="G253" s="124">
        <v>46082</v>
      </c>
      <c r="H253" s="124">
        <v>43922</v>
      </c>
      <c r="I253" s="70"/>
      <c r="J253" s="71">
        <v>120120270</v>
      </c>
      <c r="K253" s="24" t="s">
        <v>291</v>
      </c>
      <c r="L253" s="10" t="s">
        <v>15</v>
      </c>
      <c r="M253" s="170">
        <v>2</v>
      </c>
      <c r="N253">
        <v>1</v>
      </c>
      <c r="O253">
        <v>1</v>
      </c>
      <c r="P253">
        <v>0</v>
      </c>
      <c r="Q253" s="177">
        <v>2</v>
      </c>
      <c r="R253" s="23">
        <v>1</v>
      </c>
      <c r="S253" s="23">
        <v>1</v>
      </c>
      <c r="T253" s="23">
        <v>0</v>
      </c>
      <c r="U253" s="177">
        <v>0</v>
      </c>
      <c r="V253" s="23">
        <v>0</v>
      </c>
      <c r="W253" s="23">
        <v>0</v>
      </c>
      <c r="X253" s="23">
        <v>0</v>
      </c>
      <c r="Y253" s="23">
        <v>0</v>
      </c>
      <c r="Z253" s="23">
        <v>0</v>
      </c>
      <c r="AA253" s="23">
        <v>0</v>
      </c>
      <c r="AB253" s="23">
        <v>0</v>
      </c>
      <c r="AC253" s="23">
        <v>0</v>
      </c>
      <c r="AD253" s="23">
        <v>0</v>
      </c>
      <c r="AG253" t="str">
        <f t="shared" si="53"/>
        <v/>
      </c>
    </row>
    <row r="254" spans="1:33" s="35" customFormat="1" ht="15" customHeight="1" outlineLevel="1" x14ac:dyDescent="0.3">
      <c r="A254" s="2" t="s">
        <v>172</v>
      </c>
      <c r="B254" s="2" t="s">
        <v>283</v>
      </c>
      <c r="C254" s="31" t="s">
        <v>173</v>
      </c>
      <c r="D254" s="31" t="s">
        <v>174</v>
      </c>
      <c r="E254" s="124">
        <v>41751</v>
      </c>
      <c r="F254" s="124">
        <v>42075</v>
      </c>
      <c r="G254" s="124" t="s">
        <v>14</v>
      </c>
      <c r="H254" s="124">
        <v>45368</v>
      </c>
      <c r="I254" s="70">
        <v>24968</v>
      </c>
      <c r="J254" s="71">
        <v>120140190</v>
      </c>
      <c r="K254" s="3" t="s">
        <v>306</v>
      </c>
      <c r="L254" s="10" t="s">
        <v>15</v>
      </c>
      <c r="M254" s="170">
        <v>2</v>
      </c>
      <c r="N254">
        <v>1</v>
      </c>
      <c r="O254">
        <v>1</v>
      </c>
      <c r="P254">
        <v>0</v>
      </c>
      <c r="Q254" s="172">
        <v>2</v>
      </c>
      <c r="R254" s="9">
        <v>1</v>
      </c>
      <c r="S254" s="9">
        <v>1</v>
      </c>
      <c r="T254" s="9">
        <v>0</v>
      </c>
      <c r="U254" s="172">
        <v>0</v>
      </c>
      <c r="V254" s="9">
        <v>0</v>
      </c>
      <c r="W254" s="9">
        <v>0</v>
      </c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G254" t="str">
        <f t="shared" si="53"/>
        <v/>
      </c>
    </row>
    <row r="255" spans="1:33" ht="15" customHeight="1" outlineLevel="1" x14ac:dyDescent="0.3">
      <c r="A255" s="2" t="s">
        <v>172</v>
      </c>
      <c r="B255" s="2" t="s">
        <v>175</v>
      </c>
      <c r="C255" s="71" t="s">
        <v>206</v>
      </c>
      <c r="D255" s="71" t="s">
        <v>207</v>
      </c>
      <c r="E255" s="124">
        <v>42628</v>
      </c>
      <c r="F255" s="124">
        <v>42796</v>
      </c>
      <c r="G255" s="124">
        <v>46137</v>
      </c>
      <c r="H255" s="124">
        <v>44676</v>
      </c>
      <c r="I255" s="70"/>
      <c r="J255" s="31">
        <v>120170010</v>
      </c>
      <c r="K255" s="3" t="s">
        <v>197</v>
      </c>
      <c r="L255" s="10" t="s">
        <v>15</v>
      </c>
      <c r="M255" s="170">
        <v>2</v>
      </c>
      <c r="N255">
        <v>1</v>
      </c>
      <c r="O255">
        <v>1</v>
      </c>
      <c r="P255">
        <v>0</v>
      </c>
      <c r="Q255" s="172">
        <v>2</v>
      </c>
      <c r="R255" s="9">
        <v>1</v>
      </c>
      <c r="S255" s="9">
        <v>1</v>
      </c>
      <c r="T255" s="9">
        <v>0</v>
      </c>
      <c r="U255" s="172">
        <v>0</v>
      </c>
      <c r="V255" s="9">
        <v>0</v>
      </c>
      <c r="W255" s="9">
        <v>0</v>
      </c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G255" t="str">
        <f t="shared" si="53"/>
        <v/>
      </c>
    </row>
    <row r="256" spans="1:33" ht="15" customHeight="1" outlineLevel="1" x14ac:dyDescent="0.3">
      <c r="A256" s="2" t="s">
        <v>172</v>
      </c>
      <c r="B256" s="2" t="s">
        <v>283</v>
      </c>
      <c r="C256" s="90" t="s">
        <v>336</v>
      </c>
      <c r="D256" s="90" t="s">
        <v>337</v>
      </c>
      <c r="E256" s="121">
        <v>42767</v>
      </c>
      <c r="F256" s="124">
        <v>43447</v>
      </c>
      <c r="G256" s="123">
        <v>46075</v>
      </c>
      <c r="H256" s="123">
        <v>44614</v>
      </c>
      <c r="I256" s="81"/>
      <c r="J256" s="71">
        <v>120170160</v>
      </c>
      <c r="K256" s="24" t="s">
        <v>375</v>
      </c>
      <c r="L256" s="10" t="s">
        <v>15</v>
      </c>
      <c r="M256" s="170">
        <v>8</v>
      </c>
      <c r="N256">
        <v>1</v>
      </c>
      <c r="O256">
        <v>1</v>
      </c>
      <c r="P256">
        <v>0</v>
      </c>
      <c r="Q256" s="172">
        <v>8</v>
      </c>
      <c r="R256" s="9">
        <v>1</v>
      </c>
      <c r="S256" s="9">
        <v>1</v>
      </c>
      <c r="T256" s="9">
        <v>0</v>
      </c>
      <c r="U256" s="172">
        <v>0</v>
      </c>
      <c r="V256" s="9">
        <v>0</v>
      </c>
      <c r="W256" s="9">
        <v>0</v>
      </c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G256" t="str">
        <f t="shared" si="53"/>
        <v/>
      </c>
    </row>
    <row r="257" spans="1:33" ht="15" customHeight="1" outlineLevel="1" x14ac:dyDescent="0.3">
      <c r="A257" s="2" t="s">
        <v>172</v>
      </c>
      <c r="B257" s="2" t="s">
        <v>175</v>
      </c>
      <c r="C257" s="31" t="s">
        <v>377</v>
      </c>
      <c r="D257" s="31" t="s">
        <v>378</v>
      </c>
      <c r="E257" s="121">
        <v>42999</v>
      </c>
      <c r="F257" s="124">
        <v>43503</v>
      </c>
      <c r="G257" s="123">
        <v>46102</v>
      </c>
      <c r="H257" s="123">
        <v>45530</v>
      </c>
      <c r="I257" s="81"/>
      <c r="J257" s="71">
        <v>120170290</v>
      </c>
      <c r="K257" s="24" t="s">
        <v>376</v>
      </c>
      <c r="L257" s="10" t="s">
        <v>15</v>
      </c>
      <c r="M257" s="170">
        <v>3</v>
      </c>
      <c r="N257">
        <v>1</v>
      </c>
      <c r="O257">
        <v>1</v>
      </c>
      <c r="P257">
        <v>0</v>
      </c>
      <c r="Q257" s="172">
        <v>3</v>
      </c>
      <c r="R257" s="9">
        <v>1</v>
      </c>
      <c r="S257" s="9">
        <v>1</v>
      </c>
      <c r="T257" s="23">
        <v>0</v>
      </c>
      <c r="U257" s="177">
        <v>0</v>
      </c>
      <c r="V257" s="23">
        <v>0</v>
      </c>
      <c r="W257" s="23">
        <v>0</v>
      </c>
      <c r="X257" s="23">
        <v>0</v>
      </c>
      <c r="Y257" s="23">
        <v>0</v>
      </c>
      <c r="Z257" s="23">
        <v>0</v>
      </c>
      <c r="AA257" s="23">
        <v>0</v>
      </c>
      <c r="AB257" s="23">
        <v>0</v>
      </c>
      <c r="AC257" s="23">
        <v>0</v>
      </c>
      <c r="AD257" s="23">
        <v>0</v>
      </c>
      <c r="AG257" t="str">
        <f t="shared" si="53"/>
        <v/>
      </c>
    </row>
    <row r="258" spans="1:33" ht="15" customHeight="1" outlineLevel="1" x14ac:dyDescent="0.3">
      <c r="A258" s="2" t="s">
        <v>172</v>
      </c>
      <c r="B258" s="2" t="s">
        <v>283</v>
      </c>
      <c r="C258" s="90" t="s">
        <v>336</v>
      </c>
      <c r="D258" s="90" t="s">
        <v>337</v>
      </c>
      <c r="E258" s="121">
        <v>43452</v>
      </c>
      <c r="F258" s="124">
        <v>43636</v>
      </c>
      <c r="G258" s="123">
        <v>46199</v>
      </c>
      <c r="H258" s="123">
        <v>44769</v>
      </c>
      <c r="I258" s="81"/>
      <c r="J258" s="71">
        <v>120190120</v>
      </c>
      <c r="K258" s="3" t="s">
        <v>389</v>
      </c>
      <c r="L258" s="10" t="s">
        <v>15</v>
      </c>
      <c r="M258" s="170">
        <v>5</v>
      </c>
      <c r="N258">
        <v>1</v>
      </c>
      <c r="O258">
        <v>1</v>
      </c>
      <c r="P258">
        <v>0</v>
      </c>
      <c r="Q258" s="172">
        <v>5</v>
      </c>
      <c r="R258" s="9">
        <v>1</v>
      </c>
      <c r="S258" s="9">
        <v>1</v>
      </c>
      <c r="T258" s="9">
        <v>0</v>
      </c>
      <c r="U258" s="172">
        <v>0</v>
      </c>
      <c r="V258" s="9">
        <v>0</v>
      </c>
      <c r="W258" s="9">
        <v>0</v>
      </c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G258" t="str">
        <f t="shared" si="53"/>
        <v/>
      </c>
    </row>
    <row r="259" spans="1:33" ht="15" customHeight="1" outlineLevel="1" x14ac:dyDescent="0.3">
      <c r="A259" s="2" t="s">
        <v>172</v>
      </c>
      <c r="B259" s="2" t="s">
        <v>175</v>
      </c>
      <c r="C259" s="31" t="s">
        <v>204</v>
      </c>
      <c r="D259" s="31" t="s">
        <v>205</v>
      </c>
      <c r="E259" s="121">
        <v>44235</v>
      </c>
      <c r="F259" s="124">
        <v>44581</v>
      </c>
      <c r="G259" s="123">
        <v>46445</v>
      </c>
      <c r="H259" s="123">
        <v>45715</v>
      </c>
      <c r="I259" s="81"/>
      <c r="J259" s="31">
        <v>120210160</v>
      </c>
      <c r="K259" s="3" t="s">
        <v>468</v>
      </c>
      <c r="L259" s="10" t="s">
        <v>15</v>
      </c>
      <c r="M259" s="170">
        <v>4</v>
      </c>
      <c r="N259">
        <v>3</v>
      </c>
      <c r="O259">
        <v>3</v>
      </c>
      <c r="P259">
        <v>0</v>
      </c>
      <c r="Q259" s="172">
        <v>4</v>
      </c>
      <c r="R259" s="9">
        <v>3</v>
      </c>
      <c r="S259" s="9">
        <v>3</v>
      </c>
      <c r="T259" s="9">
        <v>0</v>
      </c>
      <c r="U259" s="172">
        <v>0</v>
      </c>
      <c r="V259" s="9">
        <v>0</v>
      </c>
      <c r="W259" s="9">
        <v>0</v>
      </c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G259" t="str">
        <f t="shared" si="53"/>
        <v/>
      </c>
    </row>
    <row r="260" spans="1:33" ht="15" customHeight="1" outlineLevel="1" x14ac:dyDescent="0.3">
      <c r="A260" s="2" t="s">
        <v>172</v>
      </c>
      <c r="B260" s="2" t="s">
        <v>175</v>
      </c>
      <c r="C260" s="71">
        <v>652</v>
      </c>
      <c r="D260" s="71">
        <v>146</v>
      </c>
      <c r="E260" s="121">
        <v>44274</v>
      </c>
      <c r="F260" s="124">
        <v>44399</v>
      </c>
      <c r="G260" s="123">
        <v>46232</v>
      </c>
      <c r="H260" s="123">
        <v>45533</v>
      </c>
      <c r="I260" s="81"/>
      <c r="J260" s="71">
        <v>120210190</v>
      </c>
      <c r="K260" s="3" t="s">
        <v>449</v>
      </c>
      <c r="L260" s="10" t="s">
        <v>27</v>
      </c>
      <c r="M260" s="170">
        <v>0</v>
      </c>
      <c r="N260">
        <v>0</v>
      </c>
      <c r="O260">
        <v>0</v>
      </c>
      <c r="P260">
        <v>0</v>
      </c>
      <c r="Q260" s="172">
        <v>0</v>
      </c>
      <c r="R260" s="9">
        <v>0</v>
      </c>
      <c r="S260" s="9">
        <v>0</v>
      </c>
      <c r="T260" s="9">
        <v>0</v>
      </c>
      <c r="U260" s="172">
        <v>152655</v>
      </c>
      <c r="V260" s="9">
        <v>152655</v>
      </c>
      <c r="W260" s="9">
        <v>0</v>
      </c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5</v>
      </c>
      <c r="AD260" s="9">
        <v>152655</v>
      </c>
      <c r="AG260" t="str">
        <f t="shared" si="53"/>
        <v/>
      </c>
    </row>
    <row r="261" spans="1:33" ht="15" customHeight="1" outlineLevel="1" x14ac:dyDescent="0.3">
      <c r="A261" s="2" t="s">
        <v>172</v>
      </c>
      <c r="B261" s="2" t="s">
        <v>283</v>
      </c>
      <c r="C261" s="31" t="s">
        <v>189</v>
      </c>
      <c r="D261" s="31" t="s">
        <v>190</v>
      </c>
      <c r="E261" s="121">
        <v>44424</v>
      </c>
      <c r="F261" s="124">
        <v>44595</v>
      </c>
      <c r="G261" s="123">
        <v>13607</v>
      </c>
      <c r="H261" s="123">
        <v>45738</v>
      </c>
      <c r="I261" s="81"/>
      <c r="J261" s="31">
        <v>120210250</v>
      </c>
      <c r="K261" s="3" t="s">
        <v>485</v>
      </c>
      <c r="L261" s="10" t="s">
        <v>15</v>
      </c>
      <c r="M261" s="170">
        <v>3</v>
      </c>
      <c r="N261">
        <v>2</v>
      </c>
      <c r="O261">
        <v>2</v>
      </c>
      <c r="P261">
        <v>0</v>
      </c>
      <c r="Q261" s="172">
        <v>3</v>
      </c>
      <c r="R261" s="9">
        <v>2</v>
      </c>
      <c r="S261" s="9">
        <v>2</v>
      </c>
      <c r="T261" s="9">
        <v>0</v>
      </c>
      <c r="U261" s="172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G261" t="str">
        <f t="shared" ref="AG261:AG324" si="65">IF(NOT(SUM(S261:T261))=R261,"Error", "")</f>
        <v/>
      </c>
    </row>
    <row r="262" spans="1:33" ht="15" customHeight="1" outlineLevel="1" x14ac:dyDescent="0.3">
      <c r="A262" s="2" t="s">
        <v>172</v>
      </c>
      <c r="B262" s="2" t="s">
        <v>283</v>
      </c>
      <c r="C262" s="71">
        <v>767</v>
      </c>
      <c r="D262" s="71">
        <v>159</v>
      </c>
      <c r="E262" s="121">
        <v>45076</v>
      </c>
      <c r="F262" s="124">
        <v>45337</v>
      </c>
      <c r="G262" s="123">
        <v>47220</v>
      </c>
      <c r="H262" s="123">
        <v>46489</v>
      </c>
      <c r="I262" s="80"/>
      <c r="J262" s="71">
        <v>120220120</v>
      </c>
      <c r="K262" s="24" t="s">
        <v>633</v>
      </c>
      <c r="L262" s="10" t="s">
        <v>15</v>
      </c>
      <c r="M262" s="170">
        <v>7</v>
      </c>
      <c r="N262">
        <v>7</v>
      </c>
      <c r="O262">
        <v>7</v>
      </c>
      <c r="P262">
        <v>0</v>
      </c>
      <c r="Q262" s="172">
        <v>7</v>
      </c>
      <c r="R262" s="9">
        <v>7</v>
      </c>
      <c r="S262" s="9">
        <v>7</v>
      </c>
      <c r="T262" s="9">
        <v>0</v>
      </c>
      <c r="U262" s="172">
        <v>0</v>
      </c>
      <c r="V262" s="9">
        <v>0</v>
      </c>
      <c r="W262" s="9">
        <v>0</v>
      </c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G262" t="str">
        <f t="shared" si="65"/>
        <v/>
      </c>
    </row>
    <row r="263" spans="1:33" ht="15" customHeight="1" outlineLevel="1" x14ac:dyDescent="0.3">
      <c r="A263" s="2" t="s">
        <v>172</v>
      </c>
      <c r="B263" s="2" t="s">
        <v>283</v>
      </c>
      <c r="C263" s="90" t="s">
        <v>173</v>
      </c>
      <c r="D263" s="90" t="s">
        <v>174</v>
      </c>
      <c r="E263" s="121">
        <v>45228</v>
      </c>
      <c r="F263" s="124">
        <v>45190</v>
      </c>
      <c r="G263" s="123">
        <v>47062</v>
      </c>
      <c r="H263" s="123">
        <v>46331</v>
      </c>
      <c r="I263" s="81"/>
      <c r="J263" s="71">
        <v>120230050</v>
      </c>
      <c r="K263" s="3" t="s">
        <v>612</v>
      </c>
      <c r="L263" s="10" t="s">
        <v>15</v>
      </c>
      <c r="M263" s="170">
        <v>4</v>
      </c>
      <c r="N263">
        <v>3</v>
      </c>
      <c r="O263">
        <v>3</v>
      </c>
      <c r="P263">
        <v>0</v>
      </c>
      <c r="Q263" s="177">
        <v>4</v>
      </c>
      <c r="R263" s="23">
        <v>3</v>
      </c>
      <c r="S263" s="23">
        <v>3</v>
      </c>
      <c r="T263" s="23">
        <v>0</v>
      </c>
      <c r="U263" s="177">
        <v>0</v>
      </c>
      <c r="V263" s="23">
        <v>0</v>
      </c>
      <c r="W263" s="23">
        <v>0</v>
      </c>
      <c r="X263" s="23">
        <v>0</v>
      </c>
      <c r="Y263" s="23">
        <v>0</v>
      </c>
      <c r="Z263" s="23">
        <v>0</v>
      </c>
      <c r="AA263" s="23">
        <v>0</v>
      </c>
      <c r="AB263" s="23">
        <v>0</v>
      </c>
      <c r="AC263" s="23">
        <v>0</v>
      </c>
      <c r="AD263" s="23">
        <v>0</v>
      </c>
      <c r="AG263" t="str">
        <f t="shared" si="65"/>
        <v/>
      </c>
    </row>
    <row r="264" spans="1:33" ht="15" customHeight="1" outlineLevel="1" x14ac:dyDescent="0.3">
      <c r="A264" s="2" t="s">
        <v>172</v>
      </c>
      <c r="B264" s="2" t="s">
        <v>175</v>
      </c>
      <c r="C264" s="31" t="s">
        <v>202</v>
      </c>
      <c r="D264" s="31" t="s">
        <v>203</v>
      </c>
      <c r="E264" s="121">
        <v>44951</v>
      </c>
      <c r="F264" s="124">
        <v>45057</v>
      </c>
      <c r="G264" s="123">
        <v>11500</v>
      </c>
      <c r="H264" s="123">
        <v>46199</v>
      </c>
      <c r="I264" s="81"/>
      <c r="J264" s="71">
        <v>120230070</v>
      </c>
      <c r="K264" s="3" t="s">
        <v>582</v>
      </c>
      <c r="L264" s="10" t="s">
        <v>31</v>
      </c>
      <c r="M264" s="170">
        <v>63</v>
      </c>
      <c r="N264">
        <v>62</v>
      </c>
      <c r="O264">
        <v>43</v>
      </c>
      <c r="P264">
        <v>19</v>
      </c>
      <c r="Q264" s="172">
        <v>63</v>
      </c>
      <c r="R264" s="9">
        <v>62</v>
      </c>
      <c r="S264" s="9">
        <v>43</v>
      </c>
      <c r="T264" s="9">
        <v>19</v>
      </c>
      <c r="U264" s="172">
        <v>88423</v>
      </c>
      <c r="V264" s="9">
        <v>88422</v>
      </c>
      <c r="W264" s="9">
        <v>0</v>
      </c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5</v>
      </c>
      <c r="AD264" s="9">
        <v>88422</v>
      </c>
      <c r="AG264" t="str">
        <f t="shared" si="65"/>
        <v/>
      </c>
    </row>
    <row r="265" spans="1:33" s="16" customFormat="1" outlineLevel="1" x14ac:dyDescent="0.3">
      <c r="A265" s="3" t="s">
        <v>172</v>
      </c>
      <c r="B265" s="33" t="s">
        <v>175</v>
      </c>
      <c r="C265" s="31" t="s">
        <v>179</v>
      </c>
      <c r="D265" s="31" t="s">
        <v>180</v>
      </c>
      <c r="E265" s="121">
        <v>45411</v>
      </c>
      <c r="F265" s="124">
        <v>45743</v>
      </c>
      <c r="G265" s="123">
        <v>11108</v>
      </c>
      <c r="H265" s="123">
        <v>46903</v>
      </c>
      <c r="I265" s="80"/>
      <c r="J265" s="90">
        <v>120240150</v>
      </c>
      <c r="K265" s="24" t="s">
        <v>725</v>
      </c>
      <c r="L265" s="10" t="s">
        <v>15</v>
      </c>
      <c r="M265" s="170">
        <v>4</v>
      </c>
      <c r="N265">
        <v>4</v>
      </c>
      <c r="O265">
        <v>4</v>
      </c>
      <c r="P265">
        <v>0</v>
      </c>
      <c r="Q265" s="177">
        <v>4</v>
      </c>
      <c r="R265" s="23">
        <v>4</v>
      </c>
      <c r="S265" s="23">
        <v>4</v>
      </c>
      <c r="T265" s="23">
        <v>0</v>
      </c>
      <c r="U265" s="177">
        <v>0</v>
      </c>
      <c r="V265" s="23">
        <v>0</v>
      </c>
      <c r="W265" s="23">
        <v>0</v>
      </c>
      <c r="X265" s="23">
        <v>0</v>
      </c>
      <c r="Y265" s="23">
        <v>0</v>
      </c>
      <c r="Z265" s="23">
        <v>0</v>
      </c>
      <c r="AA265" s="23">
        <v>0</v>
      </c>
      <c r="AB265" s="23">
        <v>0</v>
      </c>
      <c r="AC265" s="23">
        <v>0</v>
      </c>
      <c r="AD265" s="23">
        <v>0</v>
      </c>
      <c r="AG265" t="str">
        <f t="shared" si="65"/>
        <v/>
      </c>
    </row>
    <row r="266" spans="1:33" s="16" customFormat="1" outlineLevel="1" x14ac:dyDescent="0.3">
      <c r="A266" s="2" t="s">
        <v>172</v>
      </c>
      <c r="B266" s="2" t="s">
        <v>283</v>
      </c>
      <c r="C266" s="31" t="s">
        <v>771</v>
      </c>
      <c r="D266" s="31" t="s">
        <v>772</v>
      </c>
      <c r="E266" s="121">
        <v>45715</v>
      </c>
      <c r="F266" s="124">
        <v>45855</v>
      </c>
      <c r="G266" s="123">
        <v>47731</v>
      </c>
      <c r="H266" s="123">
        <v>47001</v>
      </c>
      <c r="I266" s="80"/>
      <c r="J266" s="90">
        <v>120250100</v>
      </c>
      <c r="K266" s="24" t="s">
        <v>753</v>
      </c>
      <c r="L266" s="10" t="s">
        <v>15</v>
      </c>
      <c r="M266" s="170">
        <v>0</v>
      </c>
      <c r="N266">
        <v>0</v>
      </c>
      <c r="O266">
        <v>0</v>
      </c>
      <c r="P266">
        <v>0</v>
      </c>
      <c r="Q266" s="177">
        <v>60</v>
      </c>
      <c r="R266" s="23">
        <v>60</v>
      </c>
      <c r="S266" s="23">
        <v>60</v>
      </c>
      <c r="T266" s="23">
        <v>0</v>
      </c>
      <c r="U266" s="177">
        <v>0</v>
      </c>
      <c r="V266" s="23">
        <v>0</v>
      </c>
      <c r="W266" s="23">
        <v>0</v>
      </c>
      <c r="X266" s="23">
        <v>0</v>
      </c>
      <c r="Y266" s="23">
        <v>0</v>
      </c>
      <c r="Z266" s="23">
        <v>0</v>
      </c>
      <c r="AA266" s="23">
        <v>0</v>
      </c>
      <c r="AB266" s="23">
        <v>0</v>
      </c>
      <c r="AC266" s="23">
        <v>0</v>
      </c>
      <c r="AD266" s="23">
        <v>0</v>
      </c>
      <c r="AG266" t="str">
        <f t="shared" si="65"/>
        <v/>
      </c>
    </row>
    <row r="267" spans="1:33" ht="15" customHeight="1" outlineLevel="1" x14ac:dyDescent="0.3">
      <c r="A267" s="2" t="s">
        <v>172</v>
      </c>
      <c r="B267" s="2" t="s">
        <v>283</v>
      </c>
      <c r="C267" s="31" t="s">
        <v>189</v>
      </c>
      <c r="D267" s="31" t="s">
        <v>190</v>
      </c>
      <c r="E267" s="121">
        <v>44343</v>
      </c>
      <c r="F267" s="124">
        <v>44441</v>
      </c>
      <c r="G267" s="123">
        <v>46241</v>
      </c>
      <c r="H267" s="123">
        <v>45572</v>
      </c>
      <c r="I267" s="81"/>
      <c r="J267" s="71">
        <v>620210150</v>
      </c>
      <c r="K267" s="3" t="s">
        <v>463</v>
      </c>
      <c r="L267" s="10" t="s">
        <v>15</v>
      </c>
      <c r="M267" s="170">
        <v>2</v>
      </c>
      <c r="N267">
        <v>2</v>
      </c>
      <c r="O267">
        <v>2</v>
      </c>
      <c r="P267">
        <v>0</v>
      </c>
      <c r="Q267" s="172">
        <v>2</v>
      </c>
      <c r="R267" s="9">
        <v>2</v>
      </c>
      <c r="S267" s="9">
        <v>2</v>
      </c>
      <c r="T267" s="9">
        <v>0</v>
      </c>
      <c r="U267" s="172">
        <v>0</v>
      </c>
      <c r="V267" s="9">
        <v>0</v>
      </c>
      <c r="W267" s="9">
        <v>0</v>
      </c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G267" t="str">
        <f t="shared" si="65"/>
        <v/>
      </c>
    </row>
    <row r="268" spans="1:33" ht="15" customHeight="1" outlineLevel="1" x14ac:dyDescent="0.3">
      <c r="A268" s="2" t="s">
        <v>172</v>
      </c>
      <c r="B268" s="2" t="s">
        <v>175</v>
      </c>
      <c r="C268" s="31" t="s">
        <v>377</v>
      </c>
      <c r="D268" s="31" t="s">
        <v>378</v>
      </c>
      <c r="E268" s="121">
        <v>44587</v>
      </c>
      <c r="F268" s="124">
        <v>44728</v>
      </c>
      <c r="G268" s="123">
        <v>46617</v>
      </c>
      <c r="H268" s="123">
        <v>45887</v>
      </c>
      <c r="I268" s="81"/>
      <c r="J268" s="71">
        <v>620220030</v>
      </c>
      <c r="K268" s="24" t="s">
        <v>490</v>
      </c>
      <c r="L268" s="10" t="s">
        <v>15</v>
      </c>
      <c r="M268" s="170">
        <v>2</v>
      </c>
      <c r="N268">
        <v>1</v>
      </c>
      <c r="O268">
        <v>1</v>
      </c>
      <c r="P268">
        <v>0</v>
      </c>
      <c r="Q268" s="177">
        <v>2</v>
      </c>
      <c r="R268" s="23">
        <v>1</v>
      </c>
      <c r="S268" s="23">
        <v>1</v>
      </c>
      <c r="T268" s="23">
        <v>0</v>
      </c>
      <c r="U268" s="177">
        <v>0</v>
      </c>
      <c r="V268" s="23">
        <v>0</v>
      </c>
      <c r="W268" s="23">
        <v>0</v>
      </c>
      <c r="X268" s="23">
        <v>0</v>
      </c>
      <c r="Y268" s="23">
        <v>0</v>
      </c>
      <c r="Z268" s="23">
        <v>0</v>
      </c>
      <c r="AA268" s="23">
        <v>0</v>
      </c>
      <c r="AB268" s="23">
        <v>0</v>
      </c>
      <c r="AC268" s="23">
        <v>0</v>
      </c>
      <c r="AD268" s="23">
        <v>0</v>
      </c>
      <c r="AG268" t="str">
        <f t="shared" si="65"/>
        <v/>
      </c>
    </row>
    <row r="269" spans="1:33" ht="15" customHeight="1" outlineLevel="1" x14ac:dyDescent="0.3">
      <c r="A269" s="2" t="s">
        <v>172</v>
      </c>
      <c r="B269" s="2" t="s">
        <v>175</v>
      </c>
      <c r="C269" s="31" t="s">
        <v>206</v>
      </c>
      <c r="D269" s="31" t="s">
        <v>207</v>
      </c>
      <c r="E269" s="121">
        <v>44872</v>
      </c>
      <c r="F269" s="124">
        <v>45001</v>
      </c>
      <c r="G269" s="123">
        <v>46884</v>
      </c>
      <c r="H269" s="123">
        <v>46153</v>
      </c>
      <c r="I269" s="81"/>
      <c r="J269" s="71">
        <v>620230030</v>
      </c>
      <c r="K269" s="3" t="s">
        <v>537</v>
      </c>
      <c r="L269" s="10" t="s">
        <v>15</v>
      </c>
      <c r="M269" s="170">
        <v>3</v>
      </c>
      <c r="N269">
        <v>2</v>
      </c>
      <c r="O269">
        <v>2</v>
      </c>
      <c r="P269">
        <v>0</v>
      </c>
      <c r="Q269" s="172">
        <v>3</v>
      </c>
      <c r="R269" s="9">
        <v>2</v>
      </c>
      <c r="S269" s="9">
        <v>2</v>
      </c>
      <c r="T269" s="9">
        <v>0</v>
      </c>
      <c r="U269" s="172">
        <v>0</v>
      </c>
      <c r="V269" s="9">
        <v>0</v>
      </c>
      <c r="W269" s="9">
        <v>0</v>
      </c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G269" t="str">
        <f t="shared" si="65"/>
        <v/>
      </c>
    </row>
    <row r="270" spans="1:33" ht="15" customHeight="1" outlineLevel="1" x14ac:dyDescent="0.3">
      <c r="A270" s="2" t="s">
        <v>172</v>
      </c>
      <c r="B270" s="2" t="s">
        <v>175</v>
      </c>
      <c r="C270" s="31" t="s">
        <v>204</v>
      </c>
      <c r="D270" s="31" t="s">
        <v>205</v>
      </c>
      <c r="E270" s="121">
        <v>45299</v>
      </c>
      <c r="F270" s="124">
        <v>45134</v>
      </c>
      <c r="G270" s="123">
        <v>47047</v>
      </c>
      <c r="H270" s="123">
        <v>46316</v>
      </c>
      <c r="I270" s="81"/>
      <c r="J270" s="71">
        <v>620230040</v>
      </c>
      <c r="K270" s="24" t="s">
        <v>611</v>
      </c>
      <c r="L270" s="10" t="s">
        <v>15</v>
      </c>
      <c r="M270" s="170">
        <v>2</v>
      </c>
      <c r="N270">
        <v>2</v>
      </c>
      <c r="O270">
        <v>2</v>
      </c>
      <c r="P270">
        <v>0</v>
      </c>
      <c r="Q270" s="172">
        <v>2</v>
      </c>
      <c r="R270" s="9">
        <v>2</v>
      </c>
      <c r="S270" s="9">
        <v>2</v>
      </c>
      <c r="T270" s="9">
        <v>0</v>
      </c>
      <c r="U270" s="172">
        <v>0</v>
      </c>
      <c r="V270" s="9">
        <v>0</v>
      </c>
      <c r="W270" s="9">
        <v>0</v>
      </c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G270" t="str">
        <f t="shared" si="65"/>
        <v/>
      </c>
    </row>
    <row r="271" spans="1:33" ht="15" customHeight="1" outlineLevel="1" x14ac:dyDescent="0.3">
      <c r="A271" s="2" t="s">
        <v>172</v>
      </c>
      <c r="B271" s="2" t="s">
        <v>198</v>
      </c>
      <c r="C271" s="71">
        <v>755</v>
      </c>
      <c r="D271" s="71">
        <v>164</v>
      </c>
      <c r="E271" s="121">
        <v>45503</v>
      </c>
      <c r="F271" s="124">
        <v>45470</v>
      </c>
      <c r="G271" s="123">
        <v>47356</v>
      </c>
      <c r="H271" s="123">
        <v>46625</v>
      </c>
      <c r="I271" s="81"/>
      <c r="J271" s="71">
        <v>620230100</v>
      </c>
      <c r="K271" s="24" t="s">
        <v>666</v>
      </c>
      <c r="L271" s="10" t="s">
        <v>15</v>
      </c>
      <c r="M271" s="170">
        <v>2</v>
      </c>
      <c r="N271">
        <v>2</v>
      </c>
      <c r="O271">
        <v>2</v>
      </c>
      <c r="P271">
        <v>0</v>
      </c>
      <c r="Q271" s="177">
        <v>2</v>
      </c>
      <c r="R271" s="23">
        <v>2</v>
      </c>
      <c r="S271" s="23">
        <v>2</v>
      </c>
      <c r="T271" s="23">
        <v>0</v>
      </c>
      <c r="U271" s="177">
        <v>0</v>
      </c>
      <c r="V271" s="23">
        <v>0</v>
      </c>
      <c r="W271" s="23">
        <v>0</v>
      </c>
      <c r="X271" s="23">
        <v>0</v>
      </c>
      <c r="Y271" s="23">
        <v>0</v>
      </c>
      <c r="Z271" s="23">
        <v>0</v>
      </c>
      <c r="AA271" s="23">
        <v>0</v>
      </c>
      <c r="AB271" s="23">
        <v>0</v>
      </c>
      <c r="AC271" s="23">
        <v>0</v>
      </c>
      <c r="AD271" s="23">
        <v>0</v>
      </c>
      <c r="AG271" t="str">
        <f t="shared" si="65"/>
        <v/>
      </c>
    </row>
    <row r="272" spans="1:33" ht="15" customHeight="1" outlineLevel="1" x14ac:dyDescent="0.3">
      <c r="A272" s="2" t="s">
        <v>172</v>
      </c>
      <c r="B272" s="2" t="s">
        <v>175</v>
      </c>
      <c r="C272" s="31" t="s">
        <v>639</v>
      </c>
      <c r="D272" s="31" t="s">
        <v>640</v>
      </c>
      <c r="E272" s="121">
        <v>45414</v>
      </c>
      <c r="F272" s="124">
        <v>45351</v>
      </c>
      <c r="G272" s="123">
        <v>47261</v>
      </c>
      <c r="H272" s="123">
        <v>46530</v>
      </c>
      <c r="I272" s="80"/>
      <c r="J272" s="71">
        <v>620230150</v>
      </c>
      <c r="K272" s="24" t="s">
        <v>638</v>
      </c>
      <c r="L272" s="10" t="s">
        <v>15</v>
      </c>
      <c r="M272" s="170">
        <v>3</v>
      </c>
      <c r="N272">
        <v>3</v>
      </c>
      <c r="O272">
        <v>3</v>
      </c>
      <c r="P272">
        <v>0</v>
      </c>
      <c r="Q272" s="172">
        <v>3</v>
      </c>
      <c r="R272" s="9">
        <v>3</v>
      </c>
      <c r="S272" s="9">
        <v>3</v>
      </c>
      <c r="T272" s="9">
        <v>0</v>
      </c>
      <c r="U272" s="172">
        <v>0</v>
      </c>
      <c r="V272" s="9">
        <v>0</v>
      </c>
      <c r="W272" s="9">
        <v>0</v>
      </c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G272" t="str">
        <f t="shared" si="65"/>
        <v/>
      </c>
    </row>
    <row r="273" spans="1:33" ht="15" customHeight="1" outlineLevel="1" x14ac:dyDescent="0.3">
      <c r="A273" s="2" t="s">
        <v>172</v>
      </c>
      <c r="B273" s="2" t="s">
        <v>283</v>
      </c>
      <c r="C273" s="31" t="s">
        <v>189</v>
      </c>
      <c r="D273" s="31" t="s">
        <v>190</v>
      </c>
      <c r="E273" s="121">
        <v>45685</v>
      </c>
      <c r="F273" s="124">
        <v>45645</v>
      </c>
      <c r="G273" s="123">
        <v>11006</v>
      </c>
      <c r="H273" s="123">
        <v>46800</v>
      </c>
      <c r="I273" s="80"/>
      <c r="J273" s="71">
        <v>620240010</v>
      </c>
      <c r="K273" s="3" t="s">
        <v>684</v>
      </c>
      <c r="L273" s="10" t="s">
        <v>15</v>
      </c>
      <c r="M273" s="170">
        <v>1</v>
      </c>
      <c r="N273">
        <v>1</v>
      </c>
      <c r="O273">
        <v>1</v>
      </c>
      <c r="P273">
        <v>0</v>
      </c>
      <c r="Q273" s="172">
        <v>1</v>
      </c>
      <c r="R273" s="9">
        <v>1</v>
      </c>
      <c r="S273" s="9">
        <v>1</v>
      </c>
      <c r="T273" s="9">
        <v>0</v>
      </c>
      <c r="U273" s="172">
        <v>0</v>
      </c>
      <c r="V273" s="9">
        <v>0</v>
      </c>
      <c r="W273" s="9">
        <v>0</v>
      </c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G273" t="str">
        <f t="shared" si="65"/>
        <v/>
      </c>
    </row>
    <row r="274" spans="1:33" ht="15" customHeight="1" outlineLevel="1" x14ac:dyDescent="0.3">
      <c r="A274" s="2" t="s">
        <v>172</v>
      </c>
      <c r="B274" s="2" t="s">
        <v>283</v>
      </c>
      <c r="C274" s="90" t="s">
        <v>211</v>
      </c>
      <c r="D274" s="90" t="s">
        <v>212</v>
      </c>
      <c r="E274" s="121">
        <v>45475</v>
      </c>
      <c r="F274" s="124">
        <v>45435</v>
      </c>
      <c r="G274" s="123">
        <v>47317</v>
      </c>
      <c r="H274" s="123">
        <v>46586</v>
      </c>
      <c r="I274" s="80"/>
      <c r="J274" s="71">
        <v>620240040</v>
      </c>
      <c r="K274" s="24" t="s">
        <v>663</v>
      </c>
      <c r="L274" s="10" t="s">
        <v>15</v>
      </c>
      <c r="M274" s="170">
        <v>3</v>
      </c>
      <c r="N274">
        <v>2</v>
      </c>
      <c r="O274">
        <v>2</v>
      </c>
      <c r="P274">
        <v>0</v>
      </c>
      <c r="Q274" s="177">
        <v>3</v>
      </c>
      <c r="R274" s="23">
        <v>2</v>
      </c>
      <c r="S274" s="23">
        <v>2</v>
      </c>
      <c r="T274" s="23">
        <v>0</v>
      </c>
      <c r="U274" s="177">
        <v>0</v>
      </c>
      <c r="V274" s="23">
        <v>0</v>
      </c>
      <c r="W274" s="23">
        <v>0</v>
      </c>
      <c r="X274" s="23">
        <v>0</v>
      </c>
      <c r="Y274" s="23">
        <v>0</v>
      </c>
      <c r="Z274" s="23">
        <v>0</v>
      </c>
      <c r="AA274" s="23">
        <v>0</v>
      </c>
      <c r="AB274" s="23">
        <v>0</v>
      </c>
      <c r="AC274" s="23">
        <v>0</v>
      </c>
      <c r="AD274" s="23">
        <v>0</v>
      </c>
      <c r="AG274" t="str">
        <f t="shared" si="65"/>
        <v/>
      </c>
    </row>
    <row r="275" spans="1:33" s="16" customFormat="1" outlineLevel="1" x14ac:dyDescent="0.3">
      <c r="A275" s="3" t="s">
        <v>172</v>
      </c>
      <c r="B275" s="33" t="s">
        <v>283</v>
      </c>
      <c r="C275" s="31" t="s">
        <v>187</v>
      </c>
      <c r="D275" s="31" t="s">
        <v>188</v>
      </c>
      <c r="E275" s="121">
        <v>45267</v>
      </c>
      <c r="F275" s="124">
        <v>45736</v>
      </c>
      <c r="G275" s="123">
        <v>11100</v>
      </c>
      <c r="H275" s="123">
        <v>46895</v>
      </c>
      <c r="I275" s="80"/>
      <c r="J275" s="90">
        <v>620240110</v>
      </c>
      <c r="K275" s="24" t="s">
        <v>726</v>
      </c>
      <c r="L275" s="10" t="s">
        <v>31</v>
      </c>
      <c r="M275" s="170">
        <v>1</v>
      </c>
      <c r="N275">
        <v>1</v>
      </c>
      <c r="O275">
        <v>1</v>
      </c>
      <c r="P275">
        <v>0</v>
      </c>
      <c r="Q275" s="177">
        <v>1</v>
      </c>
      <c r="R275" s="23">
        <v>1</v>
      </c>
      <c r="S275" s="23">
        <v>1</v>
      </c>
      <c r="T275" s="23">
        <v>0</v>
      </c>
      <c r="U275" s="177">
        <v>4600</v>
      </c>
      <c r="V275" s="23">
        <v>4600</v>
      </c>
      <c r="W275" s="23">
        <v>0</v>
      </c>
      <c r="X275" s="23">
        <v>0</v>
      </c>
      <c r="Y275" s="23">
        <v>0</v>
      </c>
      <c r="Z275" s="23">
        <v>0</v>
      </c>
      <c r="AA275" s="23">
        <v>0</v>
      </c>
      <c r="AB275" s="9">
        <v>0</v>
      </c>
      <c r="AC275" s="23">
        <v>5</v>
      </c>
      <c r="AD275" s="23">
        <v>4600</v>
      </c>
      <c r="AG275" t="str">
        <f t="shared" si="65"/>
        <v/>
      </c>
    </row>
    <row r="276" spans="1:33" s="16" customFormat="1" outlineLevel="1" x14ac:dyDescent="0.3">
      <c r="A276" s="3" t="s">
        <v>172</v>
      </c>
      <c r="B276" s="33" t="s">
        <v>283</v>
      </c>
      <c r="C276" s="31" t="s">
        <v>189</v>
      </c>
      <c r="D276" s="31" t="s">
        <v>190</v>
      </c>
      <c r="E276" s="121">
        <v>45456</v>
      </c>
      <c r="F276" s="124">
        <v>45785</v>
      </c>
      <c r="G276" s="123">
        <v>47661</v>
      </c>
      <c r="H276" s="123">
        <v>46931</v>
      </c>
      <c r="I276" s="80"/>
      <c r="J276" s="90">
        <v>620240220</v>
      </c>
      <c r="K276" s="24" t="s">
        <v>755</v>
      </c>
      <c r="L276" s="10" t="s">
        <v>15</v>
      </c>
      <c r="M276" s="170">
        <v>2</v>
      </c>
      <c r="N276">
        <v>2</v>
      </c>
      <c r="O276">
        <v>2</v>
      </c>
      <c r="P276">
        <v>0</v>
      </c>
      <c r="Q276" s="177">
        <v>2</v>
      </c>
      <c r="R276" s="23">
        <v>2</v>
      </c>
      <c r="S276" s="23">
        <v>2</v>
      </c>
      <c r="T276" s="23">
        <v>0</v>
      </c>
      <c r="U276" s="177">
        <v>0</v>
      </c>
      <c r="V276" s="23">
        <v>0</v>
      </c>
      <c r="W276" s="23">
        <v>0</v>
      </c>
      <c r="X276" s="23">
        <v>0</v>
      </c>
      <c r="Y276" s="23">
        <v>0</v>
      </c>
      <c r="Z276" s="23">
        <v>0</v>
      </c>
      <c r="AA276" s="23">
        <v>0</v>
      </c>
      <c r="AB276" s="9">
        <v>0</v>
      </c>
      <c r="AC276" s="23">
        <v>0</v>
      </c>
      <c r="AD276" s="23">
        <v>0</v>
      </c>
      <c r="AG276" t="str">
        <f t="shared" si="65"/>
        <v/>
      </c>
    </row>
    <row r="277" spans="1:33" ht="15" customHeight="1" outlineLevel="1" x14ac:dyDescent="0.3">
      <c r="A277" s="2" t="s">
        <v>172</v>
      </c>
      <c r="B277" s="2" t="s">
        <v>283</v>
      </c>
      <c r="C277" s="31" t="s">
        <v>182</v>
      </c>
      <c r="D277" s="31" t="s">
        <v>183</v>
      </c>
      <c r="E277" s="121">
        <v>44638</v>
      </c>
      <c r="F277" s="124">
        <v>44910</v>
      </c>
      <c r="G277" s="123">
        <v>46758</v>
      </c>
      <c r="H277" s="123" t="s">
        <v>14</v>
      </c>
      <c r="I277" s="81"/>
      <c r="J277" s="71">
        <v>820220210</v>
      </c>
      <c r="K277" s="24" t="s">
        <v>515</v>
      </c>
      <c r="L277" s="10" t="s">
        <v>27</v>
      </c>
      <c r="M277" s="170">
        <v>0</v>
      </c>
      <c r="N277">
        <v>0</v>
      </c>
      <c r="O277">
        <v>0</v>
      </c>
      <c r="P277">
        <v>0</v>
      </c>
      <c r="Q277" s="172">
        <v>0</v>
      </c>
      <c r="R277" s="9">
        <v>0</v>
      </c>
      <c r="S277" s="9">
        <v>0</v>
      </c>
      <c r="T277" s="23">
        <v>0</v>
      </c>
      <c r="U277" s="177">
        <v>1</v>
      </c>
      <c r="V277" s="23">
        <v>1</v>
      </c>
      <c r="W277" s="23">
        <v>0</v>
      </c>
      <c r="X277" s="23">
        <v>0</v>
      </c>
      <c r="Y277" s="23">
        <v>0</v>
      </c>
      <c r="Z277" s="23">
        <v>0</v>
      </c>
      <c r="AA277" s="23">
        <v>0</v>
      </c>
      <c r="AB277" s="23">
        <v>0</v>
      </c>
      <c r="AC277" s="23">
        <v>0</v>
      </c>
      <c r="AD277" s="23">
        <v>1</v>
      </c>
      <c r="AG277" t="str">
        <f t="shared" si="65"/>
        <v/>
      </c>
    </row>
    <row r="278" spans="1:33" ht="15" customHeight="1" x14ac:dyDescent="0.3">
      <c r="A278" s="7"/>
      <c r="B278" s="7"/>
      <c r="C278" s="31"/>
      <c r="D278" s="31"/>
      <c r="E278" s="121"/>
      <c r="F278" s="141"/>
      <c r="G278" s="121"/>
      <c r="H278" s="121"/>
      <c r="I278" s="27"/>
      <c r="J278" s="34"/>
      <c r="K278" s="11" t="s">
        <v>172</v>
      </c>
      <c r="L278" s="13">
        <f>COUNTA(L235:L277)</f>
        <v>43</v>
      </c>
      <c r="M278" s="171">
        <f t="shared" ref="M278:P278" si="66">SUM(M235:M277)</f>
        <v>179</v>
      </c>
      <c r="N278" s="12">
        <f t="shared" si="66"/>
        <v>136</v>
      </c>
      <c r="O278" s="12">
        <f t="shared" si="66"/>
        <v>117</v>
      </c>
      <c r="P278" s="12">
        <f t="shared" si="66"/>
        <v>19</v>
      </c>
      <c r="Q278" s="171">
        <f t="shared" ref="Q278:AD278" si="67">SUM(Q235:Q277)</f>
        <v>239</v>
      </c>
      <c r="R278" s="12">
        <f t="shared" si="67"/>
        <v>196</v>
      </c>
      <c r="S278" s="12">
        <f t="shared" si="67"/>
        <v>177</v>
      </c>
      <c r="T278" s="12">
        <f t="shared" si="67"/>
        <v>19</v>
      </c>
      <c r="U278" s="171">
        <f t="shared" si="67"/>
        <v>569223</v>
      </c>
      <c r="V278" s="12">
        <f t="shared" si="67"/>
        <v>275158</v>
      </c>
      <c r="W278" s="12">
        <f t="shared" si="67"/>
        <v>0</v>
      </c>
      <c r="X278" s="12">
        <f t="shared" si="67"/>
        <v>0</v>
      </c>
      <c r="Y278" s="12">
        <f t="shared" si="67"/>
        <v>0</v>
      </c>
      <c r="Z278" s="12">
        <f t="shared" si="67"/>
        <v>0</v>
      </c>
      <c r="AA278" s="12">
        <f t="shared" si="67"/>
        <v>0</v>
      </c>
      <c r="AB278" s="12">
        <f t="shared" si="67"/>
        <v>0</v>
      </c>
      <c r="AC278" s="12">
        <f t="shared" si="67"/>
        <v>55</v>
      </c>
      <c r="AD278" s="12">
        <f t="shared" si="67"/>
        <v>275158</v>
      </c>
      <c r="AG278" t="str">
        <f t="shared" si="65"/>
        <v/>
      </c>
    </row>
    <row r="279" spans="1:33" ht="15" customHeight="1" x14ac:dyDescent="0.3">
      <c r="A279" s="7"/>
      <c r="B279" s="7"/>
      <c r="C279" s="31"/>
      <c r="D279" s="31"/>
      <c r="E279" s="121"/>
      <c r="F279" s="141"/>
      <c r="G279" s="121"/>
      <c r="H279" s="121"/>
      <c r="I279" s="27"/>
      <c r="J279" s="34"/>
      <c r="K279" s="11"/>
      <c r="L279" s="13"/>
      <c r="M279" s="163"/>
      <c r="N279" s="13"/>
      <c r="O279" s="13"/>
      <c r="P279" s="13"/>
      <c r="Q279" s="171"/>
      <c r="R279" s="12"/>
      <c r="S279" s="12"/>
      <c r="T279" s="12"/>
      <c r="U279" s="171"/>
      <c r="V279" s="12"/>
      <c r="W279" s="12"/>
      <c r="X279" s="12"/>
      <c r="Y279" s="12"/>
      <c r="Z279" s="12"/>
      <c r="AA279" s="12"/>
      <c r="AB279" s="12"/>
      <c r="AC279" s="12"/>
      <c r="AD279" s="12"/>
      <c r="AG279" t="str">
        <f t="shared" si="65"/>
        <v/>
      </c>
    </row>
    <row r="280" spans="1:33" ht="15" customHeight="1" outlineLevel="1" x14ac:dyDescent="0.3">
      <c r="A280" s="7"/>
      <c r="B280" s="7"/>
      <c r="C280" s="31"/>
      <c r="D280" s="31"/>
      <c r="E280" s="121"/>
      <c r="F280" s="141"/>
      <c r="G280" s="121"/>
      <c r="H280" s="121"/>
      <c r="I280" s="27"/>
      <c r="J280" s="68" t="s">
        <v>11</v>
      </c>
      <c r="K280" s="8" t="s">
        <v>12</v>
      </c>
      <c r="L280" s="13"/>
      <c r="M280" s="163"/>
      <c r="N280" s="13"/>
      <c r="O280" s="13"/>
      <c r="P280" s="13"/>
      <c r="Q280" s="171"/>
      <c r="R280" s="12"/>
      <c r="S280" s="12"/>
      <c r="T280" s="12"/>
      <c r="U280" s="171"/>
      <c r="V280" s="12"/>
      <c r="W280" s="12"/>
      <c r="X280" s="12"/>
      <c r="Y280" s="12"/>
      <c r="Z280" s="12"/>
      <c r="AA280" s="12"/>
      <c r="AB280" s="12"/>
      <c r="AC280" s="12"/>
      <c r="AD280" s="12"/>
      <c r="AG280" t="str">
        <f t="shared" si="65"/>
        <v/>
      </c>
    </row>
    <row r="281" spans="1:33" ht="15" customHeight="1" outlineLevel="1" x14ac:dyDescent="0.3">
      <c r="A281" s="2" t="s">
        <v>150</v>
      </c>
      <c r="B281" s="2" t="s">
        <v>151</v>
      </c>
      <c r="C281" s="31" t="s">
        <v>152</v>
      </c>
      <c r="D281" s="31" t="s">
        <v>153</v>
      </c>
      <c r="E281" s="121">
        <v>32826</v>
      </c>
      <c r="F281" s="124">
        <v>39835</v>
      </c>
      <c r="G281" s="140">
        <v>46102</v>
      </c>
      <c r="H281" s="140">
        <v>45402</v>
      </c>
      <c r="I281" s="91"/>
      <c r="J281" s="31" t="s">
        <v>550</v>
      </c>
      <c r="K281" s="3" t="s">
        <v>154</v>
      </c>
      <c r="L281" s="10" t="s">
        <v>31</v>
      </c>
      <c r="M281" s="170">
        <v>72</v>
      </c>
      <c r="N281">
        <v>72</v>
      </c>
      <c r="O281">
        <v>0</v>
      </c>
      <c r="P281">
        <v>72</v>
      </c>
      <c r="Q281" s="172">
        <v>72</v>
      </c>
      <c r="R281" s="9">
        <v>72</v>
      </c>
      <c r="S281" s="9">
        <v>0</v>
      </c>
      <c r="T281" s="9">
        <v>72</v>
      </c>
      <c r="U281" s="172">
        <v>44470</v>
      </c>
      <c r="V281" s="9">
        <v>2854</v>
      </c>
      <c r="W281" s="9">
        <v>0</v>
      </c>
      <c r="X281" s="9">
        <v>0</v>
      </c>
      <c r="Y281" s="9">
        <v>7</v>
      </c>
      <c r="Z281" s="9">
        <v>2854</v>
      </c>
      <c r="AA281" s="9">
        <v>0</v>
      </c>
      <c r="AB281" s="9">
        <v>0</v>
      </c>
      <c r="AC281" s="9">
        <v>0</v>
      </c>
      <c r="AD281" s="9">
        <v>0</v>
      </c>
      <c r="AE281" s="12"/>
      <c r="AG281" t="str">
        <f t="shared" si="65"/>
        <v/>
      </c>
    </row>
    <row r="282" spans="1:33" ht="15" customHeight="1" outlineLevel="1" x14ac:dyDescent="0.3">
      <c r="A282" s="2" t="s">
        <v>150</v>
      </c>
      <c r="B282" s="2" t="s">
        <v>151</v>
      </c>
      <c r="C282" s="31" t="s">
        <v>155</v>
      </c>
      <c r="D282" s="31" t="s">
        <v>156</v>
      </c>
      <c r="E282" s="121">
        <v>35923</v>
      </c>
      <c r="F282" s="124">
        <v>40591</v>
      </c>
      <c r="G282" s="140">
        <v>46111</v>
      </c>
      <c r="H282" s="140">
        <v>46829</v>
      </c>
      <c r="I282" s="91"/>
      <c r="J282" s="31" t="s">
        <v>551</v>
      </c>
      <c r="K282" s="3" t="s">
        <v>157</v>
      </c>
      <c r="L282" s="10" t="s">
        <v>31</v>
      </c>
      <c r="M282" s="170">
        <v>1212</v>
      </c>
      <c r="N282">
        <v>806</v>
      </c>
      <c r="O282">
        <v>0</v>
      </c>
      <c r="P282">
        <v>806</v>
      </c>
      <c r="Q282" s="172">
        <v>1250</v>
      </c>
      <c r="R282" s="9">
        <v>844</v>
      </c>
      <c r="S282" s="9">
        <v>0</v>
      </c>
      <c r="T282" s="9">
        <v>844</v>
      </c>
      <c r="U282" s="172">
        <v>1079900</v>
      </c>
      <c r="V282" s="9">
        <v>1079899</v>
      </c>
      <c r="W282" s="9">
        <v>2200</v>
      </c>
      <c r="X282" s="9">
        <v>549900</v>
      </c>
      <c r="Y282" s="9">
        <v>1105</v>
      </c>
      <c r="Z282" s="9">
        <v>500000</v>
      </c>
      <c r="AA282" s="9">
        <v>0</v>
      </c>
      <c r="AB282" s="9">
        <v>0</v>
      </c>
      <c r="AC282" s="9">
        <v>0</v>
      </c>
      <c r="AD282" s="9">
        <v>29999</v>
      </c>
      <c r="AG282" t="str">
        <f t="shared" si="65"/>
        <v/>
      </c>
    </row>
    <row r="283" spans="1:33" ht="15" customHeight="1" outlineLevel="1" x14ac:dyDescent="0.3">
      <c r="A283" s="2" t="s">
        <v>150</v>
      </c>
      <c r="B283" s="2" t="s">
        <v>151</v>
      </c>
      <c r="C283" s="31" t="s">
        <v>152</v>
      </c>
      <c r="D283" s="31" t="s">
        <v>153</v>
      </c>
      <c r="E283" s="121">
        <v>44447</v>
      </c>
      <c r="F283" s="124">
        <v>44616</v>
      </c>
      <c r="G283" s="140" t="s">
        <v>14</v>
      </c>
      <c r="H283" s="141" t="s">
        <v>14</v>
      </c>
      <c r="I283" s="27"/>
      <c r="J283" s="31" t="s">
        <v>712</v>
      </c>
      <c r="K283" s="3" t="s">
        <v>421</v>
      </c>
      <c r="L283" s="10" t="s">
        <v>31</v>
      </c>
      <c r="M283" s="170">
        <v>717</v>
      </c>
      <c r="N283">
        <v>717</v>
      </c>
      <c r="O283">
        <v>0</v>
      </c>
      <c r="P283">
        <v>717</v>
      </c>
      <c r="Q283" s="172">
        <v>717</v>
      </c>
      <c r="R283" s="9">
        <v>717</v>
      </c>
      <c r="S283" s="9">
        <v>0</v>
      </c>
      <c r="T283" s="9">
        <v>717</v>
      </c>
      <c r="U283" s="172">
        <v>2063302</v>
      </c>
      <c r="V283" s="9">
        <v>296125</v>
      </c>
      <c r="W283" s="9">
        <v>0</v>
      </c>
      <c r="X283" s="9">
        <v>0</v>
      </c>
      <c r="Y283" s="9">
        <v>740</v>
      </c>
      <c r="Z283" s="9">
        <v>296125</v>
      </c>
      <c r="AA283" s="9">
        <v>0</v>
      </c>
      <c r="AB283" s="9">
        <v>0</v>
      </c>
      <c r="AC283" s="9">
        <v>0</v>
      </c>
      <c r="AD283" s="9">
        <v>0</v>
      </c>
      <c r="AG283" t="str">
        <f t="shared" si="65"/>
        <v/>
      </c>
    </row>
    <row r="284" spans="1:33" ht="15" customHeight="1" outlineLevel="1" x14ac:dyDescent="0.3">
      <c r="A284" s="2" t="s">
        <v>150</v>
      </c>
      <c r="B284" s="2" t="s">
        <v>151</v>
      </c>
      <c r="C284" s="31" t="s">
        <v>155</v>
      </c>
      <c r="D284" s="31" t="s">
        <v>156</v>
      </c>
      <c r="E284" s="121">
        <v>44111</v>
      </c>
      <c r="F284" s="124">
        <v>44378</v>
      </c>
      <c r="G284" s="123">
        <v>11531</v>
      </c>
      <c r="H284" s="123">
        <v>45531</v>
      </c>
      <c r="I284" s="81"/>
      <c r="J284" s="71">
        <v>120210040</v>
      </c>
      <c r="K284" s="3" t="s">
        <v>448</v>
      </c>
      <c r="L284" s="10" t="s">
        <v>31</v>
      </c>
      <c r="M284" s="170">
        <v>0</v>
      </c>
      <c r="N284">
        <v>0</v>
      </c>
      <c r="O284">
        <v>0</v>
      </c>
      <c r="P284">
        <v>0</v>
      </c>
      <c r="Q284" s="172">
        <v>1300</v>
      </c>
      <c r="R284" s="9">
        <v>788</v>
      </c>
      <c r="S284" s="9">
        <v>0</v>
      </c>
      <c r="T284" s="9">
        <v>788</v>
      </c>
      <c r="U284" s="172">
        <v>5560</v>
      </c>
      <c r="V284" s="9">
        <v>0</v>
      </c>
      <c r="W284" s="9">
        <v>0</v>
      </c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G284" t="str">
        <f t="shared" si="65"/>
        <v/>
      </c>
    </row>
    <row r="285" spans="1:33" s="35" customFormat="1" outlineLevel="1" x14ac:dyDescent="0.3">
      <c r="A285" s="2" t="s">
        <v>682</v>
      </c>
      <c r="B285" s="2" t="s">
        <v>151</v>
      </c>
      <c r="C285" s="31">
        <v>702</v>
      </c>
      <c r="D285" s="31">
        <v>130</v>
      </c>
      <c r="E285" s="121">
        <v>45488</v>
      </c>
      <c r="F285" s="124">
        <v>45673</v>
      </c>
      <c r="G285" s="123">
        <v>11031</v>
      </c>
      <c r="H285" s="123">
        <v>46826</v>
      </c>
      <c r="J285" s="90" t="s">
        <v>727</v>
      </c>
      <c r="K285" s="24" t="s">
        <v>728</v>
      </c>
      <c r="L285" s="10" t="s">
        <v>15</v>
      </c>
      <c r="M285" s="170">
        <v>386</v>
      </c>
      <c r="N285">
        <v>386</v>
      </c>
      <c r="O285">
        <v>0</v>
      </c>
      <c r="P285">
        <v>386</v>
      </c>
      <c r="Q285" s="178">
        <v>386</v>
      </c>
      <c r="R285" s="113">
        <v>386</v>
      </c>
      <c r="S285" s="113">
        <v>0</v>
      </c>
      <c r="T285" s="113">
        <v>386</v>
      </c>
      <c r="U285" s="178">
        <v>0</v>
      </c>
      <c r="V285" s="9">
        <v>0</v>
      </c>
      <c r="W285" s="9">
        <v>0</v>
      </c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G285" t="str">
        <f t="shared" si="65"/>
        <v/>
      </c>
    </row>
    <row r="286" spans="1:33" ht="15" customHeight="1" x14ac:dyDescent="0.3">
      <c r="A286" s="7"/>
      <c r="B286" s="7"/>
      <c r="C286" s="31"/>
      <c r="D286" s="31"/>
      <c r="E286" s="121"/>
      <c r="F286" s="141"/>
      <c r="G286" s="121"/>
      <c r="H286" s="121"/>
      <c r="I286" s="27"/>
      <c r="J286" s="34"/>
      <c r="K286" s="11" t="s">
        <v>682</v>
      </c>
      <c r="L286" s="13">
        <f>COUNTA(L281:L285)</f>
        <v>5</v>
      </c>
      <c r="M286" s="171">
        <f t="shared" ref="M286:P286" si="68">SUM(M281:M285)</f>
        <v>2387</v>
      </c>
      <c r="N286" s="12">
        <f t="shared" si="68"/>
        <v>1981</v>
      </c>
      <c r="O286" s="12">
        <f t="shared" si="68"/>
        <v>0</v>
      </c>
      <c r="P286" s="12">
        <f t="shared" si="68"/>
        <v>1981</v>
      </c>
      <c r="Q286" s="171">
        <f t="shared" ref="Q286:AD286" si="69">SUM(Q281:Q285)</f>
        <v>3725</v>
      </c>
      <c r="R286" s="12">
        <f t="shared" si="69"/>
        <v>2807</v>
      </c>
      <c r="S286" s="12">
        <f t="shared" si="69"/>
        <v>0</v>
      </c>
      <c r="T286" s="12">
        <f t="shared" si="69"/>
        <v>2807</v>
      </c>
      <c r="U286" s="171">
        <f t="shared" si="69"/>
        <v>3193232</v>
      </c>
      <c r="V286" s="12">
        <f t="shared" si="69"/>
        <v>1378878</v>
      </c>
      <c r="W286" s="12">
        <f t="shared" si="69"/>
        <v>2200</v>
      </c>
      <c r="X286" s="12">
        <f t="shared" si="69"/>
        <v>549900</v>
      </c>
      <c r="Y286" s="12">
        <f t="shared" si="69"/>
        <v>1852</v>
      </c>
      <c r="Z286" s="12">
        <f t="shared" si="69"/>
        <v>798979</v>
      </c>
      <c r="AA286" s="12">
        <f t="shared" si="69"/>
        <v>0</v>
      </c>
      <c r="AB286" s="12">
        <f t="shared" si="69"/>
        <v>0</v>
      </c>
      <c r="AC286" s="12">
        <f t="shared" si="69"/>
        <v>0</v>
      </c>
      <c r="AD286" s="12">
        <f t="shared" si="69"/>
        <v>29999</v>
      </c>
      <c r="AG286" t="str">
        <f t="shared" si="65"/>
        <v/>
      </c>
    </row>
    <row r="287" spans="1:33" ht="15" customHeight="1" x14ac:dyDescent="0.3">
      <c r="A287" s="7"/>
      <c r="B287" s="7"/>
      <c r="C287" s="31"/>
      <c r="D287" s="31"/>
      <c r="E287" s="125"/>
      <c r="F287" s="125"/>
      <c r="G287" s="121"/>
      <c r="H287" s="121"/>
      <c r="I287" s="27"/>
      <c r="J287" s="34"/>
      <c r="K287" s="11"/>
      <c r="L287" s="13"/>
      <c r="M287" s="163"/>
      <c r="N287" s="13"/>
      <c r="O287" s="13"/>
      <c r="P287" s="13"/>
      <c r="Q287" s="171"/>
      <c r="R287" s="12"/>
      <c r="S287" s="12"/>
      <c r="T287" s="12"/>
      <c r="U287" s="171"/>
      <c r="V287" s="12"/>
      <c r="W287" s="12"/>
      <c r="X287" s="12"/>
      <c r="Y287" s="12"/>
      <c r="Z287" s="12"/>
      <c r="AA287" s="12"/>
      <c r="AB287" s="12"/>
      <c r="AC287" s="12"/>
      <c r="AD287" s="12"/>
      <c r="AG287" t="str">
        <f t="shared" si="65"/>
        <v/>
      </c>
    </row>
    <row r="288" spans="1:33" ht="15" customHeight="1" outlineLevel="1" x14ac:dyDescent="0.3">
      <c r="A288" s="35"/>
      <c r="B288" s="35"/>
      <c r="C288" s="35"/>
      <c r="D288" s="35"/>
      <c r="E288" s="141"/>
      <c r="F288" s="141"/>
      <c r="G288" s="141"/>
      <c r="H288" s="141"/>
      <c r="I288" s="100"/>
      <c r="J288" s="68" t="s">
        <v>11</v>
      </c>
      <c r="K288" s="8" t="s">
        <v>12</v>
      </c>
      <c r="L288" s="14"/>
      <c r="M288" s="161"/>
      <c r="N288" s="14"/>
      <c r="O288" s="14"/>
      <c r="P288" s="14"/>
      <c r="Q288" s="172"/>
      <c r="R288" s="9"/>
      <c r="S288" s="9"/>
      <c r="T288" s="9"/>
      <c r="U288" s="172"/>
      <c r="V288" s="9"/>
      <c r="W288" s="9"/>
      <c r="X288" s="9"/>
      <c r="Y288" s="9"/>
      <c r="Z288" s="9"/>
      <c r="AA288" s="9"/>
      <c r="AB288" s="9"/>
      <c r="AC288" s="9"/>
      <c r="AD288" s="113"/>
      <c r="AG288" t="str">
        <f t="shared" si="65"/>
        <v/>
      </c>
    </row>
    <row r="289" spans="1:33" ht="15" customHeight="1" outlineLevel="1" x14ac:dyDescent="0.3">
      <c r="A289" s="2" t="s">
        <v>221</v>
      </c>
      <c r="B289" s="2" t="s">
        <v>24</v>
      </c>
      <c r="C289" s="31" t="s">
        <v>224</v>
      </c>
      <c r="D289" s="31" t="s">
        <v>225</v>
      </c>
      <c r="E289" s="121">
        <v>45463</v>
      </c>
      <c r="F289" s="124">
        <v>45589</v>
      </c>
      <c r="G289" s="123">
        <v>47457</v>
      </c>
      <c r="H289" s="123" t="s">
        <v>14</v>
      </c>
      <c r="I289" s="80"/>
      <c r="J289" s="71" t="s">
        <v>686</v>
      </c>
      <c r="K289" s="3" t="s">
        <v>687</v>
      </c>
      <c r="L289" s="10" t="s">
        <v>15</v>
      </c>
      <c r="M289" s="170">
        <v>27</v>
      </c>
      <c r="N289">
        <v>5</v>
      </c>
      <c r="O289">
        <v>5</v>
      </c>
      <c r="P289">
        <v>0</v>
      </c>
      <c r="Q289" s="172">
        <v>27</v>
      </c>
      <c r="R289" s="9">
        <v>5</v>
      </c>
      <c r="S289" s="9">
        <v>5</v>
      </c>
      <c r="T289" s="9">
        <v>0</v>
      </c>
      <c r="U289" s="172">
        <v>0</v>
      </c>
      <c r="V289" s="9">
        <v>0</v>
      </c>
      <c r="W289" s="9">
        <v>0</v>
      </c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G289" t="str">
        <f t="shared" si="65"/>
        <v/>
      </c>
    </row>
    <row r="290" spans="1:33" ht="15" customHeight="1" outlineLevel="1" x14ac:dyDescent="0.3">
      <c r="A290" s="2" t="s">
        <v>221</v>
      </c>
      <c r="B290" s="2" t="s">
        <v>159</v>
      </c>
      <c r="C290" s="31" t="s">
        <v>163</v>
      </c>
      <c r="D290" s="31" t="s">
        <v>164</v>
      </c>
      <c r="E290" s="121">
        <v>34669</v>
      </c>
      <c r="F290" s="121">
        <v>35236</v>
      </c>
      <c r="G290" s="142" t="s">
        <v>14</v>
      </c>
      <c r="H290" s="142">
        <v>36365</v>
      </c>
      <c r="I290" s="107">
        <v>20551</v>
      </c>
      <c r="J290" s="31">
        <v>119950450</v>
      </c>
      <c r="K290" s="3" t="s">
        <v>281</v>
      </c>
      <c r="L290" s="10" t="s">
        <v>15</v>
      </c>
      <c r="M290" s="170">
        <v>1</v>
      </c>
      <c r="N290">
        <v>1</v>
      </c>
      <c r="O290">
        <v>1</v>
      </c>
      <c r="P290">
        <v>0</v>
      </c>
      <c r="Q290" s="172">
        <v>1</v>
      </c>
      <c r="R290" s="9">
        <v>1</v>
      </c>
      <c r="S290" s="9">
        <v>1</v>
      </c>
      <c r="T290" s="9">
        <v>0</v>
      </c>
      <c r="U290" s="172">
        <v>0</v>
      </c>
      <c r="V290" s="9">
        <v>0</v>
      </c>
      <c r="W290" s="9">
        <v>0</v>
      </c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G290" t="str">
        <f t="shared" si="65"/>
        <v/>
      </c>
    </row>
    <row r="291" spans="1:33" ht="15" customHeight="1" outlineLevel="1" x14ac:dyDescent="0.3">
      <c r="A291" s="2" t="s">
        <v>221</v>
      </c>
      <c r="B291" s="2" t="s">
        <v>280</v>
      </c>
      <c r="C291" s="31" t="s">
        <v>224</v>
      </c>
      <c r="D291" s="31" t="s">
        <v>225</v>
      </c>
      <c r="E291" s="121">
        <v>35509</v>
      </c>
      <c r="F291" s="121">
        <v>35572</v>
      </c>
      <c r="G291" s="142" t="s">
        <v>14</v>
      </c>
      <c r="H291" s="142" t="s">
        <v>14</v>
      </c>
      <c r="I291" s="107">
        <v>20873</v>
      </c>
      <c r="J291" s="31">
        <v>119970760</v>
      </c>
      <c r="K291" s="3" t="s">
        <v>226</v>
      </c>
      <c r="L291" s="10" t="s">
        <v>15</v>
      </c>
      <c r="M291" s="170">
        <v>3</v>
      </c>
      <c r="N291">
        <v>2</v>
      </c>
      <c r="O291">
        <v>2</v>
      </c>
      <c r="P291">
        <v>0</v>
      </c>
      <c r="Q291" s="172">
        <v>3</v>
      </c>
      <c r="R291" s="9">
        <v>2</v>
      </c>
      <c r="S291" s="9">
        <v>2</v>
      </c>
      <c r="T291" s="9">
        <v>0</v>
      </c>
      <c r="U291" s="172">
        <v>0</v>
      </c>
      <c r="V291" s="9">
        <v>0</v>
      </c>
      <c r="W291" s="9">
        <v>0</v>
      </c>
      <c r="X291" s="9">
        <v>0</v>
      </c>
      <c r="Y291" s="9">
        <v>0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G291" t="str">
        <f t="shared" si="65"/>
        <v/>
      </c>
    </row>
    <row r="292" spans="1:33" ht="15" customHeight="1" outlineLevel="1" x14ac:dyDescent="0.3">
      <c r="A292" s="2" t="s">
        <v>221</v>
      </c>
      <c r="B292" s="2" t="s">
        <v>280</v>
      </c>
      <c r="C292" s="31" t="s">
        <v>68</v>
      </c>
      <c r="D292" s="31" t="s">
        <v>69</v>
      </c>
      <c r="E292" s="121">
        <v>36474</v>
      </c>
      <c r="F292" s="121">
        <v>36552</v>
      </c>
      <c r="G292" s="142" t="s">
        <v>14</v>
      </c>
      <c r="H292" s="142">
        <v>37714</v>
      </c>
      <c r="I292" s="107">
        <v>22284</v>
      </c>
      <c r="J292" s="31">
        <v>120000430</v>
      </c>
      <c r="K292" s="3" t="s">
        <v>227</v>
      </c>
      <c r="L292" s="10" t="s">
        <v>15</v>
      </c>
      <c r="M292" s="170">
        <v>3</v>
      </c>
      <c r="N292">
        <v>3</v>
      </c>
      <c r="O292">
        <v>3</v>
      </c>
      <c r="P292">
        <v>0</v>
      </c>
      <c r="Q292" s="172">
        <v>3</v>
      </c>
      <c r="R292" s="9">
        <v>3</v>
      </c>
      <c r="S292" s="9">
        <v>3</v>
      </c>
      <c r="T292" s="9">
        <v>0</v>
      </c>
      <c r="U292" s="172">
        <v>0</v>
      </c>
      <c r="V292" s="9">
        <v>0</v>
      </c>
      <c r="W292" s="9">
        <v>0</v>
      </c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G292" t="str">
        <f t="shared" si="65"/>
        <v/>
      </c>
    </row>
    <row r="293" spans="1:33" ht="15" customHeight="1" outlineLevel="1" x14ac:dyDescent="0.3">
      <c r="A293" s="2" t="s">
        <v>221</v>
      </c>
      <c r="B293" s="2" t="s">
        <v>280</v>
      </c>
      <c r="C293" s="31" t="s">
        <v>68</v>
      </c>
      <c r="D293" s="31" t="s">
        <v>69</v>
      </c>
      <c r="E293" s="121">
        <v>40029</v>
      </c>
      <c r="F293" s="121">
        <v>40619</v>
      </c>
      <c r="G293" s="142" t="s">
        <v>14</v>
      </c>
      <c r="H293" s="142">
        <v>44770</v>
      </c>
      <c r="I293" s="107">
        <v>25611</v>
      </c>
      <c r="J293" s="31">
        <v>120100050</v>
      </c>
      <c r="K293" s="3" t="s">
        <v>227</v>
      </c>
      <c r="L293" s="10" t="s">
        <v>15</v>
      </c>
      <c r="M293" s="170">
        <v>1</v>
      </c>
      <c r="N293">
        <v>1</v>
      </c>
      <c r="O293">
        <v>1</v>
      </c>
      <c r="P293">
        <v>0</v>
      </c>
      <c r="Q293" s="172">
        <v>1</v>
      </c>
      <c r="R293" s="9">
        <v>1</v>
      </c>
      <c r="S293" s="9">
        <v>1</v>
      </c>
      <c r="T293" s="9">
        <v>0</v>
      </c>
      <c r="U293" s="172">
        <v>0</v>
      </c>
      <c r="V293" s="9">
        <v>0</v>
      </c>
      <c r="W293" s="9">
        <v>0</v>
      </c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G293" t="str">
        <f t="shared" si="65"/>
        <v/>
      </c>
    </row>
    <row r="294" spans="1:33" ht="15" customHeight="1" outlineLevel="1" x14ac:dyDescent="0.3">
      <c r="A294" s="2" t="s">
        <v>221</v>
      </c>
      <c r="B294" s="2" t="s">
        <v>24</v>
      </c>
      <c r="C294" s="31">
        <v>495</v>
      </c>
      <c r="D294" s="31">
        <v>105</v>
      </c>
      <c r="E294" s="121">
        <v>40462</v>
      </c>
      <c r="F294" s="121">
        <v>41164</v>
      </c>
      <c r="G294" s="121">
        <v>45963</v>
      </c>
      <c r="H294" s="121">
        <v>45262</v>
      </c>
      <c r="I294" s="27"/>
      <c r="J294" s="31">
        <v>120110050</v>
      </c>
      <c r="K294" s="3" t="s">
        <v>282</v>
      </c>
      <c r="L294" s="10" t="s">
        <v>15</v>
      </c>
      <c r="M294" s="170">
        <v>5</v>
      </c>
      <c r="N294">
        <v>4</v>
      </c>
      <c r="O294">
        <v>4</v>
      </c>
      <c r="P294">
        <v>0</v>
      </c>
      <c r="Q294" s="172">
        <v>5</v>
      </c>
      <c r="R294" s="9">
        <v>4</v>
      </c>
      <c r="S294" s="9">
        <v>4</v>
      </c>
      <c r="T294" s="9">
        <v>0</v>
      </c>
      <c r="U294" s="172">
        <v>0</v>
      </c>
      <c r="V294" s="9">
        <v>0</v>
      </c>
      <c r="W294" s="9">
        <v>0</v>
      </c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G294" t="str">
        <f t="shared" si="65"/>
        <v/>
      </c>
    </row>
    <row r="295" spans="1:33" ht="15" customHeight="1" outlineLevel="1" x14ac:dyDescent="0.3">
      <c r="A295" s="2" t="s">
        <v>221</v>
      </c>
      <c r="B295" s="2" t="s">
        <v>280</v>
      </c>
      <c r="C295" s="31" t="s">
        <v>222</v>
      </c>
      <c r="D295" s="31" t="s">
        <v>223</v>
      </c>
      <c r="E295" s="124">
        <v>42320</v>
      </c>
      <c r="F295" s="124">
        <v>42761</v>
      </c>
      <c r="G295" s="124" t="s">
        <v>14</v>
      </c>
      <c r="H295" s="124">
        <v>45323</v>
      </c>
      <c r="I295" s="70">
        <v>25612</v>
      </c>
      <c r="J295" s="31">
        <v>120160090</v>
      </c>
      <c r="K295" s="19" t="s">
        <v>321</v>
      </c>
      <c r="L295" s="10" t="s">
        <v>27</v>
      </c>
      <c r="M295" s="170">
        <v>0</v>
      </c>
      <c r="N295">
        <v>0</v>
      </c>
      <c r="O295">
        <v>0</v>
      </c>
      <c r="P295">
        <v>0</v>
      </c>
      <c r="Q295" s="172">
        <v>0</v>
      </c>
      <c r="R295" s="9">
        <v>0</v>
      </c>
      <c r="S295" s="9">
        <v>0</v>
      </c>
      <c r="T295" s="9">
        <v>0</v>
      </c>
      <c r="U295" s="172">
        <v>40000</v>
      </c>
      <c r="V295" s="9">
        <v>40000</v>
      </c>
      <c r="W295" s="9">
        <v>0</v>
      </c>
      <c r="X295" s="9">
        <v>0</v>
      </c>
      <c r="Y295" s="9">
        <v>0</v>
      </c>
      <c r="Z295" s="9">
        <v>0</v>
      </c>
      <c r="AA295" s="9">
        <v>0</v>
      </c>
      <c r="AB295" s="9">
        <v>0</v>
      </c>
      <c r="AC295" s="9">
        <v>5</v>
      </c>
      <c r="AD295" s="9">
        <v>40000</v>
      </c>
      <c r="AG295" t="str">
        <f t="shared" si="65"/>
        <v/>
      </c>
    </row>
    <row r="296" spans="1:33" ht="15" customHeight="1" x14ac:dyDescent="0.3">
      <c r="A296" s="7"/>
      <c r="B296" s="7"/>
      <c r="C296" s="31"/>
      <c r="D296" s="31"/>
      <c r="E296" s="125"/>
      <c r="F296" s="125"/>
      <c r="G296" s="121"/>
      <c r="H296" s="121"/>
      <c r="I296" s="27"/>
      <c r="J296" s="34"/>
      <c r="K296" s="11" t="s">
        <v>221</v>
      </c>
      <c r="L296" s="13">
        <f>COUNTA(L289:L295)</f>
        <v>7</v>
      </c>
      <c r="M296" s="171">
        <f t="shared" ref="M296:P296" si="70">SUM(M289:M295)</f>
        <v>40</v>
      </c>
      <c r="N296" s="12">
        <f t="shared" si="70"/>
        <v>16</v>
      </c>
      <c r="O296" s="12">
        <f t="shared" si="70"/>
        <v>16</v>
      </c>
      <c r="P296" s="12">
        <f t="shared" si="70"/>
        <v>0</v>
      </c>
      <c r="Q296" s="171">
        <f t="shared" ref="Q296:AD296" si="71">SUM(Q289:Q295)</f>
        <v>40</v>
      </c>
      <c r="R296" s="12">
        <f t="shared" si="71"/>
        <v>16</v>
      </c>
      <c r="S296" s="12">
        <f t="shared" si="71"/>
        <v>16</v>
      </c>
      <c r="T296" s="12">
        <f t="shared" si="71"/>
        <v>0</v>
      </c>
      <c r="U296" s="171">
        <f t="shared" si="71"/>
        <v>40000</v>
      </c>
      <c r="V296" s="12">
        <f t="shared" si="71"/>
        <v>40000</v>
      </c>
      <c r="W296" s="12">
        <f t="shared" si="71"/>
        <v>0</v>
      </c>
      <c r="X296" s="12">
        <f t="shared" si="71"/>
        <v>0</v>
      </c>
      <c r="Y296" s="12">
        <f t="shared" si="71"/>
        <v>0</v>
      </c>
      <c r="Z296" s="12">
        <f t="shared" si="71"/>
        <v>0</v>
      </c>
      <c r="AA296" s="12">
        <f t="shared" si="71"/>
        <v>0</v>
      </c>
      <c r="AB296" s="12">
        <f t="shared" si="71"/>
        <v>0</v>
      </c>
      <c r="AC296" s="12">
        <f t="shared" si="71"/>
        <v>5</v>
      </c>
      <c r="AD296" s="12">
        <f t="shared" si="71"/>
        <v>40000</v>
      </c>
      <c r="AG296" t="str">
        <f t="shared" si="65"/>
        <v/>
      </c>
    </row>
    <row r="297" spans="1:33" ht="15" customHeight="1" x14ac:dyDescent="0.3">
      <c r="A297" s="7"/>
      <c r="B297" s="7"/>
      <c r="C297" s="31"/>
      <c r="D297" s="31"/>
      <c r="E297" s="125"/>
      <c r="F297" s="125"/>
      <c r="G297" s="121"/>
      <c r="H297" s="121"/>
      <c r="I297" s="27"/>
      <c r="J297" s="34"/>
      <c r="K297" s="11"/>
      <c r="L297" s="13"/>
      <c r="M297" s="163"/>
      <c r="N297" s="13"/>
      <c r="O297" s="13"/>
      <c r="P297" s="13"/>
      <c r="Q297" s="171"/>
      <c r="R297" s="12"/>
      <c r="S297" s="12"/>
      <c r="T297" s="12"/>
      <c r="U297" s="171"/>
      <c r="V297" s="12"/>
      <c r="W297" s="12"/>
      <c r="X297" s="12"/>
      <c r="Y297" s="12"/>
      <c r="Z297" s="12"/>
      <c r="AA297" s="12"/>
      <c r="AB297" s="12"/>
      <c r="AC297" s="12"/>
      <c r="AD297" s="12"/>
      <c r="AG297" t="str">
        <f t="shared" si="65"/>
        <v/>
      </c>
    </row>
    <row r="298" spans="1:33" ht="15" customHeight="1" outlineLevel="1" x14ac:dyDescent="0.3">
      <c r="A298" s="7"/>
      <c r="B298" s="7"/>
      <c r="C298" s="31"/>
      <c r="D298" s="31"/>
      <c r="E298" s="125"/>
      <c r="F298" s="125"/>
      <c r="G298" s="121"/>
      <c r="H298" s="121"/>
      <c r="I298" s="27"/>
      <c r="J298" s="68" t="s">
        <v>11</v>
      </c>
      <c r="K298" s="8" t="s">
        <v>12</v>
      </c>
      <c r="L298" s="13"/>
      <c r="M298" s="163"/>
      <c r="N298" s="13"/>
      <c r="O298" s="13"/>
      <c r="P298" s="13"/>
      <c r="Q298" s="171"/>
      <c r="R298" s="12"/>
      <c r="S298" s="12"/>
      <c r="T298" s="12"/>
      <c r="U298" s="171"/>
      <c r="V298" s="12"/>
      <c r="W298" s="12"/>
      <c r="X298" s="12"/>
      <c r="Y298" s="12"/>
      <c r="Z298" s="12"/>
      <c r="AA298" s="12"/>
      <c r="AB298" s="12"/>
      <c r="AC298" s="12"/>
      <c r="AD298" s="12"/>
      <c r="AG298" t="str">
        <f t="shared" si="65"/>
        <v/>
      </c>
    </row>
    <row r="299" spans="1:33" s="35" customFormat="1" ht="15" customHeight="1" outlineLevel="1" x14ac:dyDescent="0.3">
      <c r="A299" s="2" t="s">
        <v>221</v>
      </c>
      <c r="B299" s="2" t="s">
        <v>24</v>
      </c>
      <c r="C299" s="31" t="s">
        <v>224</v>
      </c>
      <c r="D299" s="31" t="s">
        <v>225</v>
      </c>
      <c r="E299" s="121">
        <v>44888</v>
      </c>
      <c r="F299" s="124">
        <v>45043</v>
      </c>
      <c r="G299" s="123">
        <v>48761</v>
      </c>
      <c r="H299" s="123" t="s">
        <v>14</v>
      </c>
      <c r="I299" s="81"/>
      <c r="J299" s="71" t="s">
        <v>584</v>
      </c>
      <c r="K299" s="3" t="s">
        <v>585</v>
      </c>
      <c r="L299" s="10" t="s">
        <v>27</v>
      </c>
      <c r="M299" s="170">
        <v>0</v>
      </c>
      <c r="N299">
        <v>0</v>
      </c>
      <c r="O299">
        <v>0</v>
      </c>
      <c r="P299">
        <v>0</v>
      </c>
      <c r="Q299" s="172">
        <v>0</v>
      </c>
      <c r="R299" s="9">
        <v>0</v>
      </c>
      <c r="S299" s="9">
        <v>0</v>
      </c>
      <c r="T299" s="9">
        <v>0</v>
      </c>
      <c r="U299" s="172">
        <v>23200</v>
      </c>
      <c r="V299" s="9">
        <v>6700</v>
      </c>
      <c r="W299" s="9">
        <v>0</v>
      </c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13</v>
      </c>
      <c r="AD299" s="9">
        <v>6700</v>
      </c>
      <c r="AG299" t="str">
        <f t="shared" si="65"/>
        <v/>
      </c>
    </row>
    <row r="300" spans="1:33" ht="15" customHeight="1" outlineLevel="1" x14ac:dyDescent="0.3">
      <c r="A300" s="2" t="s">
        <v>221</v>
      </c>
      <c r="B300" s="2" t="s">
        <v>24</v>
      </c>
      <c r="C300" s="31" t="s">
        <v>224</v>
      </c>
      <c r="D300" s="31" t="s">
        <v>225</v>
      </c>
      <c r="E300" s="121">
        <v>44727</v>
      </c>
      <c r="F300" s="124">
        <v>45043</v>
      </c>
      <c r="G300" s="123">
        <v>46943</v>
      </c>
      <c r="H300" s="123">
        <v>46212</v>
      </c>
      <c r="I300" s="81"/>
      <c r="J300" s="31">
        <v>120220050</v>
      </c>
      <c r="K300" s="3" t="s">
        <v>583</v>
      </c>
      <c r="L300" s="10" t="s">
        <v>15</v>
      </c>
      <c r="M300" s="170">
        <v>29</v>
      </c>
      <c r="N300">
        <v>29</v>
      </c>
      <c r="O300">
        <v>23</v>
      </c>
      <c r="P300">
        <v>6</v>
      </c>
      <c r="Q300" s="172">
        <v>29</v>
      </c>
      <c r="R300" s="9">
        <v>29</v>
      </c>
      <c r="S300" s="9">
        <v>23</v>
      </c>
      <c r="T300" s="9">
        <v>6</v>
      </c>
      <c r="U300" s="172">
        <v>0</v>
      </c>
      <c r="V300" s="9">
        <v>0</v>
      </c>
      <c r="W300" s="9">
        <v>0</v>
      </c>
      <c r="X300" s="9">
        <v>0</v>
      </c>
      <c r="Y300" s="9">
        <v>0</v>
      </c>
      <c r="Z300" s="9">
        <v>0</v>
      </c>
      <c r="AA300" s="9">
        <v>0</v>
      </c>
      <c r="AB300" s="9">
        <v>0</v>
      </c>
      <c r="AC300" s="9">
        <v>0</v>
      </c>
      <c r="AD300" s="9">
        <v>0</v>
      </c>
      <c r="AG300" t="str">
        <f t="shared" si="65"/>
        <v/>
      </c>
    </row>
    <row r="301" spans="1:33" ht="15" customHeight="1" x14ac:dyDescent="0.3">
      <c r="A301" s="7"/>
      <c r="B301" s="7"/>
      <c r="C301" s="31"/>
      <c r="D301" s="31"/>
      <c r="E301" s="125"/>
      <c r="F301" s="125"/>
      <c r="G301" s="121"/>
      <c r="H301" s="121"/>
      <c r="I301" s="27"/>
      <c r="J301" s="34"/>
      <c r="K301" s="11" t="s">
        <v>685</v>
      </c>
      <c r="L301" s="13">
        <f>COUNTA(L299:L300)</f>
        <v>2</v>
      </c>
      <c r="M301" s="171">
        <f>SUM(M299:M300)</f>
        <v>29</v>
      </c>
      <c r="N301" s="12">
        <f t="shared" ref="N301:P301" si="72">SUM(N299:N300)</f>
        <v>29</v>
      </c>
      <c r="O301" s="12">
        <f t="shared" si="72"/>
        <v>23</v>
      </c>
      <c r="P301" s="12">
        <f t="shared" si="72"/>
        <v>6</v>
      </c>
      <c r="Q301" s="171">
        <f>SUM(Q299:Q300)</f>
        <v>29</v>
      </c>
      <c r="R301" s="12">
        <f t="shared" ref="R301:AD301" si="73">SUM(R299:R300)</f>
        <v>29</v>
      </c>
      <c r="S301" s="12">
        <f t="shared" si="73"/>
        <v>23</v>
      </c>
      <c r="T301" s="12">
        <f t="shared" si="73"/>
        <v>6</v>
      </c>
      <c r="U301" s="171">
        <f t="shared" si="73"/>
        <v>23200</v>
      </c>
      <c r="V301" s="12">
        <f t="shared" si="73"/>
        <v>6700</v>
      </c>
      <c r="W301" s="12">
        <f t="shared" si="73"/>
        <v>0</v>
      </c>
      <c r="X301" s="12">
        <f t="shared" si="73"/>
        <v>0</v>
      </c>
      <c r="Y301" s="12">
        <f t="shared" si="73"/>
        <v>0</v>
      </c>
      <c r="Z301" s="12">
        <f t="shared" si="73"/>
        <v>0</v>
      </c>
      <c r="AA301" s="12">
        <f t="shared" si="73"/>
        <v>0</v>
      </c>
      <c r="AB301" s="12">
        <f t="shared" si="73"/>
        <v>0</v>
      </c>
      <c r="AC301" s="12">
        <f t="shared" si="73"/>
        <v>13</v>
      </c>
      <c r="AD301" s="12">
        <f t="shared" si="73"/>
        <v>6700</v>
      </c>
      <c r="AG301" t="str">
        <f t="shared" si="65"/>
        <v/>
      </c>
    </row>
    <row r="302" spans="1:33" ht="15" customHeight="1" x14ac:dyDescent="0.3">
      <c r="A302" s="35"/>
      <c r="B302" s="35"/>
      <c r="C302" s="35"/>
      <c r="D302" s="35"/>
      <c r="E302" s="141"/>
      <c r="F302" s="141"/>
      <c r="G302" s="141"/>
      <c r="H302" s="141"/>
      <c r="I302" s="100"/>
      <c r="J302" s="75"/>
      <c r="K302" s="76"/>
      <c r="L302" s="85"/>
      <c r="M302" s="165"/>
      <c r="N302" s="85"/>
      <c r="O302" s="85"/>
      <c r="P302" s="85"/>
      <c r="Q302" s="175"/>
      <c r="R302" s="77"/>
      <c r="S302" s="77"/>
      <c r="T302" s="77"/>
      <c r="U302" s="175"/>
      <c r="V302" s="77"/>
      <c r="W302" s="77"/>
      <c r="X302" s="77"/>
      <c r="Y302" s="77"/>
      <c r="Z302" s="77"/>
      <c r="AA302" s="77"/>
      <c r="AB302" s="77"/>
      <c r="AC302" s="77"/>
      <c r="AD302" s="113"/>
      <c r="AG302" t="str">
        <f t="shared" si="65"/>
        <v/>
      </c>
    </row>
    <row r="303" spans="1:33" ht="15" customHeight="1" outlineLevel="1" x14ac:dyDescent="0.3">
      <c r="A303" s="35"/>
      <c r="B303" s="35"/>
      <c r="C303" s="35"/>
      <c r="D303" s="35"/>
      <c r="E303" s="141"/>
      <c r="F303" s="141"/>
      <c r="G303" s="141"/>
      <c r="H303" s="141"/>
      <c r="I303" s="100"/>
      <c r="J303" s="68" t="s">
        <v>11</v>
      </c>
      <c r="K303" s="8" t="s">
        <v>12</v>
      </c>
      <c r="L303" s="14"/>
      <c r="M303" s="161"/>
      <c r="N303" s="14"/>
      <c r="O303" s="14"/>
      <c r="P303" s="14"/>
      <c r="Q303" s="172"/>
      <c r="R303" s="9"/>
      <c r="S303" s="9"/>
      <c r="T303" s="9"/>
      <c r="U303" s="172"/>
      <c r="V303" s="9"/>
      <c r="W303" s="9"/>
      <c r="X303" s="9"/>
      <c r="Y303" s="9"/>
      <c r="Z303" s="9"/>
      <c r="AA303" s="9"/>
      <c r="AB303" s="9"/>
      <c r="AC303" s="9"/>
      <c r="AD303" s="113"/>
      <c r="AG303" t="str">
        <f t="shared" si="65"/>
        <v/>
      </c>
    </row>
    <row r="304" spans="1:33" ht="15" customHeight="1" outlineLevel="1" x14ac:dyDescent="0.3">
      <c r="A304" s="2" t="s">
        <v>228</v>
      </c>
      <c r="B304" s="2" t="s">
        <v>286</v>
      </c>
      <c r="C304" s="31" t="s">
        <v>229</v>
      </c>
      <c r="D304" s="31" t="s">
        <v>230</v>
      </c>
      <c r="E304" s="121">
        <v>40816</v>
      </c>
      <c r="F304" s="124">
        <v>43069</v>
      </c>
      <c r="G304" s="143">
        <v>45938</v>
      </c>
      <c r="H304" s="143">
        <v>45237</v>
      </c>
      <c r="I304" s="93"/>
      <c r="J304" s="31" t="s">
        <v>671</v>
      </c>
      <c r="K304" s="3" t="s">
        <v>292</v>
      </c>
      <c r="L304" s="10" t="s">
        <v>31</v>
      </c>
      <c r="M304" s="170">
        <v>1525</v>
      </c>
      <c r="N304">
        <v>0</v>
      </c>
      <c r="O304">
        <v>0</v>
      </c>
      <c r="P304">
        <v>0</v>
      </c>
      <c r="Q304" s="172">
        <v>2214</v>
      </c>
      <c r="R304" s="9">
        <v>689</v>
      </c>
      <c r="S304" s="9">
        <v>340</v>
      </c>
      <c r="T304" s="9">
        <v>349</v>
      </c>
      <c r="U304" s="172">
        <v>92096</v>
      </c>
      <c r="V304" s="9">
        <v>2062</v>
      </c>
      <c r="W304" s="9">
        <v>0</v>
      </c>
      <c r="X304" s="9">
        <v>0</v>
      </c>
      <c r="Y304" s="9">
        <v>5</v>
      </c>
      <c r="Z304" s="9">
        <v>2062</v>
      </c>
      <c r="AA304" s="9">
        <v>0</v>
      </c>
      <c r="AB304" s="9">
        <v>0</v>
      </c>
      <c r="AC304" s="9">
        <v>0</v>
      </c>
      <c r="AD304" s="9">
        <v>0</v>
      </c>
      <c r="AG304" t="str">
        <f t="shared" si="65"/>
        <v/>
      </c>
    </row>
    <row r="305" spans="1:33" ht="15" customHeight="1" x14ac:dyDescent="0.3">
      <c r="A305" s="7"/>
      <c r="B305" s="7"/>
      <c r="C305" s="31"/>
      <c r="D305" s="31"/>
      <c r="E305" s="125"/>
      <c r="F305" s="125"/>
      <c r="G305" s="121"/>
      <c r="H305" s="121"/>
      <c r="I305" s="27"/>
      <c r="J305" s="34"/>
      <c r="K305" s="11" t="s">
        <v>713</v>
      </c>
      <c r="L305" s="13">
        <f>COUNTA(L304:L304)</f>
        <v>1</v>
      </c>
      <c r="M305" s="171">
        <f t="shared" ref="M305:P305" si="74">SUM(M304:M304)</f>
        <v>1525</v>
      </c>
      <c r="N305" s="12">
        <f t="shared" si="74"/>
        <v>0</v>
      </c>
      <c r="O305" s="12">
        <f t="shared" si="74"/>
        <v>0</v>
      </c>
      <c r="P305" s="12">
        <f t="shared" si="74"/>
        <v>0</v>
      </c>
      <c r="Q305" s="171">
        <f t="shared" ref="Q305:AD305" si="75">SUM(Q304:Q304)</f>
        <v>2214</v>
      </c>
      <c r="R305" s="12">
        <f t="shared" si="75"/>
        <v>689</v>
      </c>
      <c r="S305" s="12">
        <f t="shared" si="75"/>
        <v>340</v>
      </c>
      <c r="T305" s="12">
        <f t="shared" si="75"/>
        <v>349</v>
      </c>
      <c r="U305" s="171">
        <f t="shared" si="75"/>
        <v>92096</v>
      </c>
      <c r="V305" s="12">
        <f t="shared" si="75"/>
        <v>2062</v>
      </c>
      <c r="W305" s="12">
        <f t="shared" si="75"/>
        <v>0</v>
      </c>
      <c r="X305" s="12">
        <f t="shared" si="75"/>
        <v>0</v>
      </c>
      <c r="Y305" s="12">
        <f t="shared" si="75"/>
        <v>5</v>
      </c>
      <c r="Z305" s="12">
        <f t="shared" si="75"/>
        <v>2062</v>
      </c>
      <c r="AA305" s="12">
        <f t="shared" si="75"/>
        <v>0</v>
      </c>
      <c r="AB305" s="12">
        <f t="shared" si="75"/>
        <v>0</v>
      </c>
      <c r="AC305" s="12">
        <f t="shared" si="75"/>
        <v>0</v>
      </c>
      <c r="AD305" s="12">
        <f t="shared" si="75"/>
        <v>0</v>
      </c>
      <c r="AG305" t="str">
        <f t="shared" si="65"/>
        <v/>
      </c>
    </row>
    <row r="306" spans="1:33" ht="15" customHeight="1" x14ac:dyDescent="0.3">
      <c r="A306" s="35"/>
      <c r="B306" s="35"/>
      <c r="C306" s="35"/>
      <c r="D306" s="35"/>
      <c r="E306" s="141"/>
      <c r="F306" s="141"/>
      <c r="G306" s="141"/>
      <c r="H306" s="141"/>
      <c r="I306" s="100"/>
      <c r="J306" s="75"/>
      <c r="K306" s="76"/>
      <c r="L306" s="85"/>
      <c r="M306" s="165"/>
      <c r="N306" s="85"/>
      <c r="O306" s="85"/>
      <c r="P306" s="85"/>
      <c r="Q306" s="175"/>
      <c r="R306" s="77"/>
      <c r="S306" s="77"/>
      <c r="T306" s="77"/>
      <c r="U306" s="175"/>
      <c r="V306" s="77"/>
      <c r="W306" s="77"/>
      <c r="X306" s="77"/>
      <c r="Y306" s="77"/>
      <c r="Z306" s="77"/>
      <c r="AA306" s="77"/>
      <c r="AB306" s="77"/>
      <c r="AC306" s="77"/>
      <c r="AD306" s="113"/>
      <c r="AG306" t="str">
        <f t="shared" si="65"/>
        <v/>
      </c>
    </row>
    <row r="307" spans="1:33" ht="15" customHeight="1" outlineLevel="1" x14ac:dyDescent="0.3">
      <c r="A307" s="35"/>
      <c r="B307" s="35"/>
      <c r="C307" s="35"/>
      <c r="D307" s="35"/>
      <c r="E307" s="141"/>
      <c r="F307" s="141"/>
      <c r="G307" s="141"/>
      <c r="H307" s="141"/>
      <c r="I307" s="100"/>
      <c r="J307" s="68" t="s">
        <v>11</v>
      </c>
      <c r="K307" s="8" t="s">
        <v>12</v>
      </c>
      <c r="L307" s="14"/>
      <c r="M307" s="161"/>
      <c r="N307" s="14"/>
      <c r="O307" s="14"/>
      <c r="P307" s="14"/>
      <c r="Q307" s="172"/>
      <c r="R307" s="9"/>
      <c r="S307" s="9"/>
      <c r="T307" s="9"/>
      <c r="U307" s="172"/>
      <c r="V307" s="9"/>
      <c r="W307" s="9"/>
      <c r="X307" s="9"/>
      <c r="Y307" s="9"/>
      <c r="Z307" s="9"/>
      <c r="AA307" s="9"/>
      <c r="AB307" s="9"/>
      <c r="AC307" s="9"/>
      <c r="AD307" s="113"/>
      <c r="AG307" t="str">
        <f t="shared" si="65"/>
        <v/>
      </c>
    </row>
    <row r="308" spans="1:33" ht="15" customHeight="1" outlineLevel="1" x14ac:dyDescent="0.3">
      <c r="A308" s="2" t="s">
        <v>231</v>
      </c>
      <c r="B308" s="2" t="s">
        <v>231</v>
      </c>
      <c r="C308" s="31" t="s">
        <v>234</v>
      </c>
      <c r="D308" s="31" t="s">
        <v>235</v>
      </c>
      <c r="E308" s="121">
        <v>40134</v>
      </c>
      <c r="F308" s="121">
        <v>40479</v>
      </c>
      <c r="G308" s="144">
        <v>46005</v>
      </c>
      <c r="H308" s="144">
        <v>45305</v>
      </c>
      <c r="I308" s="109"/>
      <c r="J308" s="31">
        <v>120070420</v>
      </c>
      <c r="K308" s="3" t="s">
        <v>238</v>
      </c>
      <c r="L308" s="10" t="s">
        <v>31</v>
      </c>
      <c r="M308" s="170">
        <v>58</v>
      </c>
      <c r="N308">
        <v>58</v>
      </c>
      <c r="O308">
        <v>0</v>
      </c>
      <c r="P308">
        <v>58</v>
      </c>
      <c r="Q308" s="172">
        <v>58</v>
      </c>
      <c r="R308" s="9">
        <v>58</v>
      </c>
      <c r="S308" s="9">
        <v>0</v>
      </c>
      <c r="T308" s="9">
        <v>58</v>
      </c>
      <c r="U308" s="172">
        <v>91642</v>
      </c>
      <c r="V308" s="9">
        <v>63472</v>
      </c>
      <c r="W308" s="9">
        <v>0</v>
      </c>
      <c r="X308" s="9">
        <v>0</v>
      </c>
      <c r="Y308" s="9">
        <v>129</v>
      </c>
      <c r="Z308" s="9">
        <v>63472</v>
      </c>
      <c r="AA308" s="9">
        <v>0</v>
      </c>
      <c r="AB308" s="9">
        <v>0</v>
      </c>
      <c r="AC308" s="9">
        <v>0</v>
      </c>
      <c r="AD308" s="9">
        <v>0</v>
      </c>
      <c r="AG308" t="str">
        <f t="shared" si="65"/>
        <v/>
      </c>
    </row>
    <row r="309" spans="1:33" ht="15" customHeight="1" outlineLevel="1" x14ac:dyDescent="0.3">
      <c r="A309" s="2" t="s">
        <v>231</v>
      </c>
      <c r="B309" s="2" t="s">
        <v>231</v>
      </c>
      <c r="C309" s="31" t="s">
        <v>236</v>
      </c>
      <c r="D309" s="31" t="s">
        <v>237</v>
      </c>
      <c r="E309" s="121">
        <v>40331</v>
      </c>
      <c r="F309" s="121">
        <v>42257</v>
      </c>
      <c r="G309" s="144">
        <v>45563</v>
      </c>
      <c r="H309" s="144">
        <v>46688</v>
      </c>
      <c r="I309" s="109"/>
      <c r="J309" s="31" t="s">
        <v>553</v>
      </c>
      <c r="K309" s="3" t="s">
        <v>239</v>
      </c>
      <c r="L309" s="10" t="s">
        <v>31</v>
      </c>
      <c r="M309" s="170">
        <v>368</v>
      </c>
      <c r="N309">
        <v>186</v>
      </c>
      <c r="O309">
        <v>0</v>
      </c>
      <c r="P309">
        <v>186</v>
      </c>
      <c r="Q309" s="172">
        <v>1250</v>
      </c>
      <c r="R309" s="9">
        <v>1068</v>
      </c>
      <c r="S309" s="9">
        <v>0</v>
      </c>
      <c r="T309" s="9">
        <v>1068</v>
      </c>
      <c r="U309" s="172">
        <v>120000</v>
      </c>
      <c r="V309" s="9">
        <v>120000</v>
      </c>
      <c r="W309" s="9">
        <v>0</v>
      </c>
      <c r="X309" s="9">
        <v>0</v>
      </c>
      <c r="Y309" s="9">
        <v>300</v>
      </c>
      <c r="Z309" s="9">
        <v>120000</v>
      </c>
      <c r="AA309" s="9">
        <v>0</v>
      </c>
      <c r="AB309" s="9">
        <v>0</v>
      </c>
      <c r="AC309" s="9">
        <v>0</v>
      </c>
      <c r="AD309" s="9">
        <v>0</v>
      </c>
      <c r="AG309" t="str">
        <f t="shared" si="65"/>
        <v/>
      </c>
    </row>
    <row r="310" spans="1:33" ht="15" customHeight="1" outlineLevel="1" x14ac:dyDescent="0.3">
      <c r="A310" s="2" t="s">
        <v>231</v>
      </c>
      <c r="B310" s="2" t="s">
        <v>231</v>
      </c>
      <c r="C310" s="31" t="s">
        <v>236</v>
      </c>
      <c r="D310" s="31" t="s">
        <v>237</v>
      </c>
      <c r="E310" s="124">
        <v>41357</v>
      </c>
      <c r="F310" s="124">
        <v>41571</v>
      </c>
      <c r="G310" s="124">
        <v>47475</v>
      </c>
      <c r="H310" s="124">
        <v>43127</v>
      </c>
      <c r="I310" s="70"/>
      <c r="J310" s="31">
        <v>120130220</v>
      </c>
      <c r="K310" s="19" t="s">
        <v>296</v>
      </c>
      <c r="L310" s="10" t="s">
        <v>31</v>
      </c>
      <c r="M310" s="170">
        <v>507</v>
      </c>
      <c r="N310">
        <v>0</v>
      </c>
      <c r="O310">
        <v>0</v>
      </c>
      <c r="P310">
        <v>0</v>
      </c>
      <c r="Q310" s="172">
        <v>2800</v>
      </c>
      <c r="R310" s="9">
        <v>1145</v>
      </c>
      <c r="S310" s="9">
        <v>0</v>
      </c>
      <c r="T310" s="9">
        <v>1145</v>
      </c>
      <c r="U310" s="172">
        <v>450000</v>
      </c>
      <c r="V310" s="9">
        <v>297329</v>
      </c>
      <c r="W310" s="9">
        <v>593</v>
      </c>
      <c r="X310" s="9">
        <v>133528</v>
      </c>
      <c r="Y310" s="9">
        <v>347</v>
      </c>
      <c r="Z310" s="9">
        <v>163801</v>
      </c>
      <c r="AA310" s="9">
        <v>0</v>
      </c>
      <c r="AB310" s="9">
        <v>0</v>
      </c>
      <c r="AC310" s="9">
        <v>0</v>
      </c>
      <c r="AD310" s="9">
        <v>0</v>
      </c>
      <c r="AG310" t="str">
        <f t="shared" si="65"/>
        <v/>
      </c>
    </row>
    <row r="311" spans="1:33" ht="15" customHeight="1" outlineLevel="1" x14ac:dyDescent="0.3">
      <c r="A311" s="24" t="s">
        <v>231</v>
      </c>
      <c r="B311" s="24" t="s">
        <v>231</v>
      </c>
      <c r="C311" s="31">
        <v>624</v>
      </c>
      <c r="D311" s="31" t="s">
        <v>233</v>
      </c>
      <c r="E311" s="124">
        <v>41907</v>
      </c>
      <c r="F311" s="124">
        <v>43076</v>
      </c>
      <c r="G311" s="124">
        <v>46763</v>
      </c>
      <c r="H311" s="124">
        <v>44207</v>
      </c>
      <c r="I311" s="70"/>
      <c r="J311" s="31" t="s">
        <v>554</v>
      </c>
      <c r="K311" s="19" t="s">
        <v>307</v>
      </c>
      <c r="L311" s="10" t="s">
        <v>31</v>
      </c>
      <c r="M311" s="170">
        <v>906</v>
      </c>
      <c r="N311">
        <v>639</v>
      </c>
      <c r="O311">
        <v>0</v>
      </c>
      <c r="P311">
        <v>639</v>
      </c>
      <c r="Q311" s="172">
        <v>906</v>
      </c>
      <c r="R311" s="9">
        <v>639</v>
      </c>
      <c r="S311" s="9">
        <v>0</v>
      </c>
      <c r="T311" s="9">
        <v>639</v>
      </c>
      <c r="U311" s="172">
        <v>142599</v>
      </c>
      <c r="V311" s="9">
        <v>63551</v>
      </c>
      <c r="W311" s="9">
        <v>0</v>
      </c>
      <c r="X311" s="9">
        <v>0</v>
      </c>
      <c r="Y311" s="9">
        <v>159</v>
      </c>
      <c r="Z311" s="9">
        <v>63551</v>
      </c>
      <c r="AA311" s="9">
        <v>0</v>
      </c>
      <c r="AB311" s="9">
        <v>0</v>
      </c>
      <c r="AC311" s="9">
        <v>0</v>
      </c>
      <c r="AD311" s="9">
        <v>0</v>
      </c>
      <c r="AG311" t="str">
        <f t="shared" si="65"/>
        <v/>
      </c>
    </row>
    <row r="312" spans="1:33" ht="15" customHeight="1" outlineLevel="1" x14ac:dyDescent="0.3">
      <c r="A312" s="24" t="s">
        <v>231</v>
      </c>
      <c r="B312" s="24" t="s">
        <v>231</v>
      </c>
      <c r="C312" s="31">
        <v>624</v>
      </c>
      <c r="D312" s="31" t="s">
        <v>233</v>
      </c>
      <c r="E312" s="124">
        <v>42599</v>
      </c>
      <c r="F312" s="124">
        <v>42691</v>
      </c>
      <c r="G312" s="124">
        <v>45986</v>
      </c>
      <c r="H312" s="124">
        <v>45282</v>
      </c>
      <c r="I312" s="70"/>
      <c r="J312" s="31">
        <v>120170040</v>
      </c>
      <c r="K312" s="19" t="s">
        <v>322</v>
      </c>
      <c r="L312" s="10" t="s">
        <v>27</v>
      </c>
      <c r="M312" s="170">
        <v>0</v>
      </c>
      <c r="N312">
        <v>0</v>
      </c>
      <c r="O312">
        <v>0</v>
      </c>
      <c r="P312">
        <v>0</v>
      </c>
      <c r="Q312" s="172">
        <v>0</v>
      </c>
      <c r="R312" s="9">
        <v>0</v>
      </c>
      <c r="S312" s="9">
        <v>0</v>
      </c>
      <c r="T312" s="9">
        <v>0</v>
      </c>
      <c r="U312" s="172">
        <v>151646</v>
      </c>
      <c r="V312" s="9">
        <v>151646</v>
      </c>
      <c r="W312" s="9">
        <v>0</v>
      </c>
      <c r="X312" s="9">
        <v>0</v>
      </c>
      <c r="Y312" s="9">
        <v>306</v>
      </c>
      <c r="Z312" s="9">
        <v>151646</v>
      </c>
      <c r="AA312" s="9">
        <v>0</v>
      </c>
      <c r="AB312" s="9">
        <v>0</v>
      </c>
      <c r="AC312" s="9">
        <v>0</v>
      </c>
      <c r="AD312" s="9">
        <v>0</v>
      </c>
      <c r="AG312" t="str">
        <f t="shared" si="65"/>
        <v/>
      </c>
    </row>
    <row r="313" spans="1:33" ht="15" customHeight="1" outlineLevel="1" x14ac:dyDescent="0.3">
      <c r="A313" s="2" t="s">
        <v>231</v>
      </c>
      <c r="B313" s="2" t="s">
        <v>231</v>
      </c>
      <c r="C313" s="31" t="s">
        <v>234</v>
      </c>
      <c r="D313" s="31" t="s">
        <v>235</v>
      </c>
      <c r="E313" s="121">
        <v>43327</v>
      </c>
      <c r="F313" s="124">
        <v>43457</v>
      </c>
      <c r="G313" s="123">
        <v>46008</v>
      </c>
      <c r="H313" s="123">
        <v>44579</v>
      </c>
      <c r="I313" s="81"/>
      <c r="J313" s="71">
        <v>120180270</v>
      </c>
      <c r="K313" s="24" t="s">
        <v>379</v>
      </c>
      <c r="L313" s="10" t="s">
        <v>27</v>
      </c>
      <c r="M313" s="170">
        <v>0</v>
      </c>
      <c r="N313">
        <v>0</v>
      </c>
      <c r="O313">
        <v>0</v>
      </c>
      <c r="P313">
        <v>0</v>
      </c>
      <c r="Q313" s="177">
        <v>0</v>
      </c>
      <c r="R313" s="23">
        <v>0</v>
      </c>
      <c r="S313" s="23">
        <v>0</v>
      </c>
      <c r="T313" s="23">
        <v>0</v>
      </c>
      <c r="U313" s="177">
        <v>8600</v>
      </c>
      <c r="V313" s="23">
        <v>2740</v>
      </c>
      <c r="W313" s="23">
        <v>0</v>
      </c>
      <c r="X313" s="23">
        <v>0</v>
      </c>
      <c r="Y313" s="23">
        <v>7</v>
      </c>
      <c r="Z313" s="23">
        <v>2740</v>
      </c>
      <c r="AA313" s="23">
        <v>0</v>
      </c>
      <c r="AB313" s="23">
        <v>0</v>
      </c>
      <c r="AC313" s="23">
        <v>0</v>
      </c>
      <c r="AD313" s="23">
        <v>0</v>
      </c>
      <c r="AG313" t="str">
        <f t="shared" si="65"/>
        <v/>
      </c>
    </row>
    <row r="314" spans="1:33" ht="15" customHeight="1" outlineLevel="1" x14ac:dyDescent="0.3">
      <c r="A314" s="2" t="s">
        <v>231</v>
      </c>
      <c r="B314" s="2" t="s">
        <v>231</v>
      </c>
      <c r="C314" s="31" t="s">
        <v>234</v>
      </c>
      <c r="D314" s="31" t="s">
        <v>235</v>
      </c>
      <c r="E314" s="121">
        <v>43412</v>
      </c>
      <c r="F314" s="124">
        <v>43552</v>
      </c>
      <c r="G314" s="123">
        <v>46188</v>
      </c>
      <c r="H314" s="123">
        <v>46188</v>
      </c>
      <c r="I314" s="81"/>
      <c r="J314" s="71">
        <v>120190090</v>
      </c>
      <c r="K314" s="24" t="s">
        <v>380</v>
      </c>
      <c r="L314" s="10" t="s">
        <v>15</v>
      </c>
      <c r="M314" s="170">
        <v>85</v>
      </c>
      <c r="N314">
        <v>85</v>
      </c>
      <c r="O314">
        <v>0</v>
      </c>
      <c r="P314">
        <v>85</v>
      </c>
      <c r="Q314" s="177">
        <v>85</v>
      </c>
      <c r="R314" s="23">
        <v>85</v>
      </c>
      <c r="S314" s="23">
        <v>0</v>
      </c>
      <c r="T314" s="23">
        <v>85</v>
      </c>
      <c r="U314" s="177">
        <v>6912</v>
      </c>
      <c r="V314" s="23">
        <v>0</v>
      </c>
      <c r="W314" s="23">
        <v>0</v>
      </c>
      <c r="X314" s="23">
        <v>0</v>
      </c>
      <c r="Y314" s="23">
        <v>0</v>
      </c>
      <c r="Z314" s="23">
        <v>0</v>
      </c>
      <c r="AA314" s="23">
        <v>0</v>
      </c>
      <c r="AB314" s="23">
        <v>0</v>
      </c>
      <c r="AC314" s="23">
        <v>0</v>
      </c>
      <c r="AD314" s="23">
        <v>0</v>
      </c>
      <c r="AG314" t="str">
        <f t="shared" si="65"/>
        <v/>
      </c>
    </row>
    <row r="315" spans="1:33" ht="15" customHeight="1" outlineLevel="1" x14ac:dyDescent="0.3">
      <c r="A315" s="2" t="s">
        <v>231</v>
      </c>
      <c r="B315" s="2" t="s">
        <v>287</v>
      </c>
      <c r="C315" s="31" t="s">
        <v>425</v>
      </c>
      <c r="D315" s="31" t="s">
        <v>317</v>
      </c>
      <c r="E315" s="121">
        <v>44029</v>
      </c>
      <c r="F315" s="124">
        <v>44119</v>
      </c>
      <c r="G315" s="123">
        <v>45965</v>
      </c>
      <c r="H315" s="123">
        <v>45546</v>
      </c>
      <c r="I315" s="81"/>
      <c r="J315" s="31">
        <v>120200010</v>
      </c>
      <c r="K315" s="19" t="s">
        <v>424</v>
      </c>
      <c r="L315" s="10" t="s">
        <v>27</v>
      </c>
      <c r="M315" s="170">
        <v>0</v>
      </c>
      <c r="N315">
        <v>0</v>
      </c>
      <c r="O315">
        <v>0</v>
      </c>
      <c r="P315">
        <v>0</v>
      </c>
      <c r="Q315" s="172">
        <v>0</v>
      </c>
      <c r="R315" s="9">
        <v>0</v>
      </c>
      <c r="S315" s="9">
        <v>0</v>
      </c>
      <c r="T315" s="9">
        <v>0</v>
      </c>
      <c r="U315" s="172">
        <v>3748</v>
      </c>
      <c r="V315" s="9">
        <v>3748</v>
      </c>
      <c r="W315" s="9">
        <v>17</v>
      </c>
      <c r="X315" s="9">
        <v>3748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G315" t="str">
        <f t="shared" si="65"/>
        <v/>
      </c>
    </row>
    <row r="316" spans="1:33" ht="15" customHeight="1" outlineLevel="1" x14ac:dyDescent="0.3">
      <c r="A316" s="2" t="s">
        <v>231</v>
      </c>
      <c r="B316" s="2" t="s">
        <v>231</v>
      </c>
      <c r="C316" s="31" t="s">
        <v>234</v>
      </c>
      <c r="D316" s="31" t="s">
        <v>235</v>
      </c>
      <c r="E316" s="121">
        <v>44587</v>
      </c>
      <c r="F316" s="124">
        <v>44763</v>
      </c>
      <c r="G316" s="123">
        <v>46640</v>
      </c>
      <c r="H316" s="123">
        <v>45910</v>
      </c>
      <c r="I316" s="81"/>
      <c r="J316" s="31">
        <v>120210240</v>
      </c>
      <c r="K316" s="19" t="s">
        <v>491</v>
      </c>
      <c r="L316" s="10" t="s">
        <v>506</v>
      </c>
      <c r="M316" s="170">
        <v>6</v>
      </c>
      <c r="N316">
        <v>6</v>
      </c>
      <c r="O316">
        <v>0</v>
      </c>
      <c r="P316">
        <v>6</v>
      </c>
      <c r="Q316" s="172">
        <v>6</v>
      </c>
      <c r="R316" s="9">
        <v>6</v>
      </c>
      <c r="S316" s="9">
        <v>0</v>
      </c>
      <c r="T316" s="9">
        <v>6</v>
      </c>
      <c r="U316" s="172">
        <v>3180</v>
      </c>
      <c r="V316" s="9">
        <v>2243</v>
      </c>
      <c r="W316" s="9">
        <v>0</v>
      </c>
      <c r="X316" s="9">
        <v>0</v>
      </c>
      <c r="Y316" s="9">
        <v>5</v>
      </c>
      <c r="Z316" s="9">
        <v>2243</v>
      </c>
      <c r="AA316" s="9">
        <v>0</v>
      </c>
      <c r="AB316" s="9">
        <v>0</v>
      </c>
      <c r="AC316" s="9">
        <v>0</v>
      </c>
      <c r="AD316" s="9">
        <v>0</v>
      </c>
      <c r="AG316" t="str">
        <f t="shared" si="65"/>
        <v/>
      </c>
    </row>
    <row r="317" spans="1:33" ht="15" customHeight="1" outlineLevel="1" x14ac:dyDescent="0.3">
      <c r="A317" s="2" t="s">
        <v>231</v>
      </c>
      <c r="B317" s="2" t="s">
        <v>231</v>
      </c>
      <c r="C317" s="31" t="s">
        <v>232</v>
      </c>
      <c r="D317" s="31" t="s">
        <v>233</v>
      </c>
      <c r="E317" s="121">
        <v>45371</v>
      </c>
      <c r="F317" s="124">
        <v>45491</v>
      </c>
      <c r="G317" s="123">
        <v>47356</v>
      </c>
      <c r="H317" s="123">
        <v>46625</v>
      </c>
      <c r="I317" s="80"/>
      <c r="J317" s="71">
        <v>120230150</v>
      </c>
      <c r="K317" s="24" t="s">
        <v>667</v>
      </c>
      <c r="L317" s="10" t="s">
        <v>506</v>
      </c>
      <c r="M317" s="170">
        <v>493</v>
      </c>
      <c r="N317">
        <v>493</v>
      </c>
      <c r="O317">
        <v>0</v>
      </c>
      <c r="P317">
        <v>493</v>
      </c>
      <c r="Q317" s="177">
        <v>493</v>
      </c>
      <c r="R317" s="23">
        <v>493</v>
      </c>
      <c r="S317" s="23">
        <v>0</v>
      </c>
      <c r="T317" s="23">
        <v>493</v>
      </c>
      <c r="U317" s="177">
        <v>20000</v>
      </c>
      <c r="V317" s="23">
        <v>7360</v>
      </c>
      <c r="W317" s="23">
        <v>0</v>
      </c>
      <c r="X317" s="23">
        <v>0</v>
      </c>
      <c r="Y317" s="23">
        <v>31</v>
      </c>
      <c r="Z317" s="23">
        <v>7360</v>
      </c>
      <c r="AA317" s="23">
        <v>0</v>
      </c>
      <c r="AB317" s="23">
        <v>0</v>
      </c>
      <c r="AC317" s="23">
        <v>0</v>
      </c>
      <c r="AD317" s="23">
        <v>0</v>
      </c>
      <c r="AG317" t="str">
        <f t="shared" si="65"/>
        <v/>
      </c>
    </row>
    <row r="318" spans="1:33" ht="15" customHeight="1" outlineLevel="1" x14ac:dyDescent="0.3">
      <c r="A318" s="24" t="s">
        <v>662</v>
      </c>
      <c r="B318" s="24" t="s">
        <v>419</v>
      </c>
      <c r="C318" s="31" t="s">
        <v>436</v>
      </c>
      <c r="D318" s="31" t="s">
        <v>437</v>
      </c>
      <c r="E318" s="121">
        <v>45287</v>
      </c>
      <c r="F318" s="124">
        <v>45400</v>
      </c>
      <c r="G318" s="123">
        <v>47283</v>
      </c>
      <c r="H318" s="123">
        <v>46552</v>
      </c>
      <c r="I318" s="80"/>
      <c r="J318" s="71">
        <v>120240030</v>
      </c>
      <c r="K318" s="3" t="s">
        <v>661</v>
      </c>
      <c r="L318" s="10" t="s">
        <v>15</v>
      </c>
      <c r="M318" s="170">
        <v>237</v>
      </c>
      <c r="N318">
        <v>237</v>
      </c>
      <c r="O318">
        <v>0</v>
      </c>
      <c r="P318">
        <v>237</v>
      </c>
      <c r="Q318" s="177">
        <v>237</v>
      </c>
      <c r="R318" s="23">
        <v>237</v>
      </c>
      <c r="S318" s="23">
        <v>0</v>
      </c>
      <c r="T318" s="23">
        <v>237</v>
      </c>
      <c r="U318" s="177">
        <v>0</v>
      </c>
      <c r="V318" s="23">
        <v>0</v>
      </c>
      <c r="W318" s="23">
        <v>0</v>
      </c>
      <c r="X318" s="23">
        <v>0</v>
      </c>
      <c r="Y318" s="23">
        <v>0</v>
      </c>
      <c r="Z318" s="23">
        <v>0</v>
      </c>
      <c r="AA318" s="23">
        <v>0</v>
      </c>
      <c r="AB318" s="23">
        <v>0</v>
      </c>
      <c r="AC318" s="23">
        <v>0</v>
      </c>
      <c r="AD318" s="23">
        <v>0</v>
      </c>
      <c r="AG318" t="str">
        <f t="shared" si="65"/>
        <v/>
      </c>
    </row>
    <row r="319" spans="1:33" s="35" customFormat="1" ht="15" customHeight="1" outlineLevel="1" x14ac:dyDescent="0.3">
      <c r="A319" s="2" t="s">
        <v>231</v>
      </c>
      <c r="B319" s="2" t="s">
        <v>231</v>
      </c>
      <c r="C319" s="31" t="s">
        <v>232</v>
      </c>
      <c r="D319" s="31" t="s">
        <v>233</v>
      </c>
      <c r="E319" s="121">
        <v>44222</v>
      </c>
      <c r="F319" s="124">
        <v>44333</v>
      </c>
      <c r="G319" s="123">
        <v>46167</v>
      </c>
      <c r="H319" s="123">
        <v>45437</v>
      </c>
      <c r="I319" s="81"/>
      <c r="J319" s="71">
        <v>620210120</v>
      </c>
      <c r="K319" s="19" t="s">
        <v>450</v>
      </c>
      <c r="L319" s="10" t="s">
        <v>27</v>
      </c>
      <c r="M319" s="170">
        <v>0</v>
      </c>
      <c r="N319">
        <v>0</v>
      </c>
      <c r="O319">
        <v>0</v>
      </c>
      <c r="P319">
        <v>0</v>
      </c>
      <c r="Q319" s="177">
        <v>0</v>
      </c>
      <c r="R319" s="23">
        <v>0</v>
      </c>
      <c r="S319" s="23">
        <v>0</v>
      </c>
      <c r="T319" s="23">
        <v>0</v>
      </c>
      <c r="U319" s="172">
        <v>82220</v>
      </c>
      <c r="V319" s="9">
        <v>82220</v>
      </c>
      <c r="W319" s="9">
        <v>365</v>
      </c>
      <c r="X319" s="9">
        <v>82220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G319" t="str">
        <f t="shared" si="65"/>
        <v/>
      </c>
    </row>
    <row r="320" spans="1:33" s="35" customFormat="1" ht="15" customHeight="1" outlineLevel="1" x14ac:dyDescent="0.3">
      <c r="A320" s="2" t="s">
        <v>231</v>
      </c>
      <c r="B320" s="2" t="s">
        <v>231</v>
      </c>
      <c r="C320" s="31" t="s">
        <v>234</v>
      </c>
      <c r="D320" s="31" t="s">
        <v>235</v>
      </c>
      <c r="E320" s="124">
        <v>41757</v>
      </c>
      <c r="F320" s="124">
        <v>42264</v>
      </c>
      <c r="G320" s="124" t="s">
        <v>14</v>
      </c>
      <c r="H320" s="124" t="s">
        <v>14</v>
      </c>
      <c r="I320" s="70">
        <v>24640</v>
      </c>
      <c r="J320" s="31">
        <v>820140090</v>
      </c>
      <c r="K320" s="19" t="s">
        <v>312</v>
      </c>
      <c r="L320" s="10" t="s">
        <v>27</v>
      </c>
      <c r="M320" s="170">
        <v>0</v>
      </c>
      <c r="N320">
        <v>0</v>
      </c>
      <c r="O320">
        <v>0</v>
      </c>
      <c r="P320">
        <v>0</v>
      </c>
      <c r="Q320" s="172">
        <v>0</v>
      </c>
      <c r="R320" s="9">
        <v>0</v>
      </c>
      <c r="S320" s="9">
        <v>0</v>
      </c>
      <c r="T320" s="9">
        <v>0</v>
      </c>
      <c r="U320" s="172">
        <v>12110</v>
      </c>
      <c r="V320" s="9">
        <v>10232</v>
      </c>
      <c r="W320" s="9">
        <v>21</v>
      </c>
      <c r="X320" s="9">
        <v>4775</v>
      </c>
      <c r="Y320" s="9">
        <v>13</v>
      </c>
      <c r="Z320" s="9">
        <v>5457</v>
      </c>
      <c r="AA320" s="9">
        <v>0</v>
      </c>
      <c r="AB320" s="9">
        <v>0</v>
      </c>
      <c r="AC320" s="9">
        <v>0</v>
      </c>
      <c r="AD320" s="9">
        <v>0</v>
      </c>
      <c r="AG320" t="str">
        <f t="shared" si="65"/>
        <v/>
      </c>
    </row>
    <row r="321" spans="1:33" ht="15" customHeight="1" outlineLevel="1" x14ac:dyDescent="0.3">
      <c r="A321" s="2" t="s">
        <v>231</v>
      </c>
      <c r="B321" s="2" t="s">
        <v>231</v>
      </c>
      <c r="C321" s="31" t="s">
        <v>234</v>
      </c>
      <c r="D321" s="31" t="s">
        <v>235</v>
      </c>
      <c r="E321" s="121">
        <v>43789</v>
      </c>
      <c r="F321" s="124">
        <v>43937</v>
      </c>
      <c r="G321" s="123">
        <v>45771</v>
      </c>
      <c r="H321" s="123" t="s">
        <v>14</v>
      </c>
      <c r="I321" s="81"/>
      <c r="J321" s="31">
        <v>820200070</v>
      </c>
      <c r="K321" s="24" t="s">
        <v>403</v>
      </c>
      <c r="L321" s="10" t="s">
        <v>27</v>
      </c>
      <c r="M321" s="170">
        <v>0</v>
      </c>
      <c r="N321">
        <v>0</v>
      </c>
      <c r="O321">
        <v>0</v>
      </c>
      <c r="P321">
        <v>0</v>
      </c>
      <c r="Q321" s="172">
        <v>0</v>
      </c>
      <c r="R321" s="9">
        <v>0</v>
      </c>
      <c r="S321" s="9">
        <v>0</v>
      </c>
      <c r="T321" s="9">
        <v>0</v>
      </c>
      <c r="U321" s="172">
        <v>21840</v>
      </c>
      <c r="V321" s="9">
        <v>21840</v>
      </c>
      <c r="W321" s="9">
        <v>0</v>
      </c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44</v>
      </c>
      <c r="AD321" s="9">
        <v>21840</v>
      </c>
      <c r="AG321" t="str">
        <f t="shared" si="65"/>
        <v/>
      </c>
    </row>
    <row r="322" spans="1:33" ht="15" customHeight="1" outlineLevel="1" x14ac:dyDescent="0.3">
      <c r="A322" s="2" t="s">
        <v>300</v>
      </c>
      <c r="B322" s="2" t="s">
        <v>293</v>
      </c>
      <c r="C322" s="31" t="s">
        <v>461</v>
      </c>
      <c r="D322" s="31" t="s">
        <v>462</v>
      </c>
      <c r="E322" s="121">
        <v>44209</v>
      </c>
      <c r="F322" s="124">
        <v>44301</v>
      </c>
      <c r="G322" s="123">
        <v>46174</v>
      </c>
      <c r="H322" s="123" t="s">
        <v>14</v>
      </c>
      <c r="I322" s="81"/>
      <c r="J322" s="71">
        <v>820210060</v>
      </c>
      <c r="K322" s="3" t="s">
        <v>460</v>
      </c>
      <c r="L322" s="10" t="s">
        <v>27</v>
      </c>
      <c r="M322" s="170">
        <v>0</v>
      </c>
      <c r="N322">
        <v>0</v>
      </c>
      <c r="O322">
        <v>0</v>
      </c>
      <c r="P322">
        <v>0</v>
      </c>
      <c r="Q322" s="172">
        <v>0</v>
      </c>
      <c r="R322" s="9">
        <v>0</v>
      </c>
      <c r="S322" s="9">
        <v>0</v>
      </c>
      <c r="T322" s="9">
        <v>0</v>
      </c>
      <c r="U322" s="172">
        <v>65000</v>
      </c>
      <c r="V322" s="9">
        <v>27636</v>
      </c>
      <c r="W322" s="9">
        <v>110</v>
      </c>
      <c r="X322" s="9">
        <v>27636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G322" t="str">
        <f t="shared" si="65"/>
        <v/>
      </c>
    </row>
    <row r="323" spans="1:33" ht="15" customHeight="1" x14ac:dyDescent="0.3">
      <c r="A323" s="7"/>
      <c r="B323" s="7"/>
      <c r="C323" s="31"/>
      <c r="D323" s="31"/>
      <c r="E323" s="125"/>
      <c r="F323" s="125"/>
      <c r="G323" s="121"/>
      <c r="H323" s="121"/>
      <c r="I323" s="27"/>
      <c r="J323" s="34"/>
      <c r="K323" s="11" t="s">
        <v>714</v>
      </c>
      <c r="L323" s="13">
        <f>COUNTA(L308:L322)</f>
        <v>15</v>
      </c>
      <c r="M323" s="171">
        <f t="shared" ref="M323:P323" si="76">SUM(M308:M322)</f>
        <v>2660</v>
      </c>
      <c r="N323" s="12">
        <f t="shared" si="76"/>
        <v>1704</v>
      </c>
      <c r="O323" s="12">
        <f t="shared" si="76"/>
        <v>0</v>
      </c>
      <c r="P323" s="12">
        <f t="shared" si="76"/>
        <v>1704</v>
      </c>
      <c r="Q323" s="171">
        <f t="shared" ref="Q323:AD323" si="77">SUM(Q308:Q322)</f>
        <v>5835</v>
      </c>
      <c r="R323" s="12">
        <f t="shared" si="77"/>
        <v>3731</v>
      </c>
      <c r="S323" s="12">
        <f t="shared" si="77"/>
        <v>0</v>
      </c>
      <c r="T323" s="12">
        <f t="shared" si="77"/>
        <v>3731</v>
      </c>
      <c r="U323" s="171">
        <f t="shared" si="77"/>
        <v>1179497</v>
      </c>
      <c r="V323" s="12">
        <f t="shared" si="77"/>
        <v>854017</v>
      </c>
      <c r="W323" s="12">
        <f t="shared" si="77"/>
        <v>1106</v>
      </c>
      <c r="X323" s="12">
        <f t="shared" si="77"/>
        <v>251907</v>
      </c>
      <c r="Y323" s="12">
        <f t="shared" si="77"/>
        <v>1297</v>
      </c>
      <c r="Z323" s="12">
        <f t="shared" si="77"/>
        <v>580270</v>
      </c>
      <c r="AA323" s="12">
        <f t="shared" si="77"/>
        <v>0</v>
      </c>
      <c r="AB323" s="12">
        <f t="shared" si="77"/>
        <v>0</v>
      </c>
      <c r="AC323" s="12">
        <f t="shared" si="77"/>
        <v>44</v>
      </c>
      <c r="AD323" s="12">
        <f t="shared" si="77"/>
        <v>21840</v>
      </c>
      <c r="AG323" t="str">
        <f t="shared" si="65"/>
        <v/>
      </c>
    </row>
    <row r="324" spans="1:33" ht="15" customHeight="1" x14ac:dyDescent="0.3">
      <c r="A324" s="35"/>
      <c r="B324" s="35"/>
      <c r="C324" s="35"/>
      <c r="D324" s="35"/>
      <c r="E324" s="141"/>
      <c r="F324" s="141"/>
      <c r="G324" s="141"/>
      <c r="H324" s="141"/>
      <c r="I324" s="100"/>
      <c r="J324" s="75"/>
      <c r="K324" s="76"/>
      <c r="L324" s="85"/>
      <c r="M324" s="165"/>
      <c r="N324" s="85"/>
      <c r="O324" s="85"/>
      <c r="P324" s="85"/>
      <c r="Q324" s="175"/>
      <c r="R324" s="77"/>
      <c r="S324" s="77"/>
      <c r="T324" s="77"/>
      <c r="U324" s="175"/>
      <c r="V324" s="77"/>
      <c r="W324" s="77"/>
      <c r="X324" s="77"/>
      <c r="Y324" s="77"/>
      <c r="Z324" s="77"/>
      <c r="AA324" s="77"/>
      <c r="AB324" s="77"/>
      <c r="AC324" s="77"/>
      <c r="AD324" s="113"/>
      <c r="AG324" t="str">
        <f t="shared" si="65"/>
        <v/>
      </c>
    </row>
    <row r="325" spans="1:33" ht="15" customHeight="1" outlineLevel="1" x14ac:dyDescent="0.3">
      <c r="A325" s="35"/>
      <c r="B325" s="35"/>
      <c r="C325" s="35"/>
      <c r="D325" s="35"/>
      <c r="E325" s="141"/>
      <c r="F325" s="141"/>
      <c r="G325" s="141"/>
      <c r="H325" s="141"/>
      <c r="I325" s="100"/>
      <c r="J325" s="68" t="s">
        <v>11</v>
      </c>
      <c r="K325" s="8" t="s">
        <v>12</v>
      </c>
      <c r="L325" s="14"/>
      <c r="M325" s="161"/>
      <c r="N325" s="14"/>
      <c r="O325" s="14"/>
      <c r="P325" s="14"/>
      <c r="Q325" s="172"/>
      <c r="R325" s="9"/>
      <c r="S325" s="9"/>
      <c r="T325" s="9"/>
      <c r="U325" s="172"/>
      <c r="V325" s="9"/>
      <c r="W325" s="9"/>
      <c r="X325" s="9"/>
      <c r="Y325" s="9"/>
      <c r="Z325" s="9"/>
      <c r="AA325" s="9"/>
      <c r="AB325" s="9"/>
      <c r="AC325" s="9"/>
      <c r="AD325" s="113"/>
      <c r="AG325" t="str">
        <f t="shared" ref="AG325:AG388" si="78">IF(NOT(SUM(S325:T325))=R325,"Error", "")</f>
        <v/>
      </c>
    </row>
    <row r="326" spans="1:33" ht="15" customHeight="1" outlineLevel="1" x14ac:dyDescent="0.3">
      <c r="A326" s="2" t="s">
        <v>240</v>
      </c>
      <c r="B326" s="2" t="s">
        <v>287</v>
      </c>
      <c r="C326" s="31" t="s">
        <v>241</v>
      </c>
      <c r="D326" s="31" t="s">
        <v>242</v>
      </c>
      <c r="E326" s="121">
        <v>35516</v>
      </c>
      <c r="F326" s="121">
        <v>35586</v>
      </c>
      <c r="G326" s="145" t="s">
        <v>14</v>
      </c>
      <c r="H326" s="145">
        <v>36716</v>
      </c>
      <c r="I326" s="110">
        <v>21012</v>
      </c>
      <c r="J326" s="31">
        <v>119970780</v>
      </c>
      <c r="K326" s="3" t="s">
        <v>243</v>
      </c>
      <c r="L326" s="10" t="s">
        <v>15</v>
      </c>
      <c r="M326" s="170">
        <v>3</v>
      </c>
      <c r="N326">
        <v>1</v>
      </c>
      <c r="O326">
        <v>1</v>
      </c>
      <c r="P326">
        <v>0</v>
      </c>
      <c r="Q326" s="172">
        <v>3</v>
      </c>
      <c r="R326" s="9">
        <v>1</v>
      </c>
      <c r="S326" s="9">
        <v>1</v>
      </c>
      <c r="T326" s="9">
        <v>0</v>
      </c>
      <c r="U326" s="172">
        <v>0</v>
      </c>
      <c r="V326" s="9">
        <v>0</v>
      </c>
      <c r="W326" s="9">
        <v>0</v>
      </c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G326" t="str">
        <f t="shared" si="78"/>
        <v/>
      </c>
    </row>
    <row r="327" spans="1:33" ht="15" customHeight="1" outlineLevel="1" x14ac:dyDescent="0.3">
      <c r="A327" s="2" t="s">
        <v>240</v>
      </c>
      <c r="B327" s="2" t="s">
        <v>287</v>
      </c>
      <c r="C327" s="31" t="s">
        <v>526</v>
      </c>
      <c r="D327" s="31" t="s">
        <v>527</v>
      </c>
      <c r="E327" s="121">
        <v>44642</v>
      </c>
      <c r="F327" s="124">
        <v>44826</v>
      </c>
      <c r="G327" s="123">
        <v>46659</v>
      </c>
      <c r="H327" s="123" t="s">
        <v>14</v>
      </c>
      <c r="I327" s="81"/>
      <c r="J327" s="71">
        <v>620220050</v>
      </c>
      <c r="K327" s="3" t="s">
        <v>516</v>
      </c>
      <c r="L327" s="10" t="s">
        <v>15</v>
      </c>
      <c r="M327" s="170">
        <v>2</v>
      </c>
      <c r="N327">
        <v>1</v>
      </c>
      <c r="O327">
        <v>1</v>
      </c>
      <c r="P327">
        <v>0</v>
      </c>
      <c r="Q327" s="177">
        <v>2</v>
      </c>
      <c r="R327" s="23">
        <v>1</v>
      </c>
      <c r="S327" s="23">
        <v>1</v>
      </c>
      <c r="T327" s="23">
        <v>0</v>
      </c>
      <c r="U327" s="177">
        <v>0</v>
      </c>
      <c r="V327" s="23">
        <v>0</v>
      </c>
      <c r="W327" s="23">
        <v>0</v>
      </c>
      <c r="X327" s="23">
        <v>0</v>
      </c>
      <c r="Y327" s="23">
        <v>0</v>
      </c>
      <c r="Z327" s="23">
        <v>0</v>
      </c>
      <c r="AA327" s="23">
        <v>0</v>
      </c>
      <c r="AB327" s="23">
        <v>0</v>
      </c>
      <c r="AC327" s="23">
        <v>0</v>
      </c>
      <c r="AD327" s="23">
        <v>0</v>
      </c>
      <c r="AG327" t="str">
        <f t="shared" si="78"/>
        <v/>
      </c>
    </row>
    <row r="328" spans="1:33" ht="15" customHeight="1" x14ac:dyDescent="0.3">
      <c r="A328" s="7"/>
      <c r="B328" s="7"/>
      <c r="C328" s="31"/>
      <c r="D328" s="31"/>
      <c r="E328" s="125"/>
      <c r="F328" s="125"/>
      <c r="G328" s="121"/>
      <c r="H328" s="121"/>
      <c r="I328" s="27"/>
      <c r="J328" s="34"/>
      <c r="K328" s="11" t="s">
        <v>240</v>
      </c>
      <c r="L328" s="13">
        <f>COUNTA(L326:L327)</f>
        <v>2</v>
      </c>
      <c r="M328" s="171">
        <f t="shared" ref="M328:P328" si="79">SUM(M326:M327)</f>
        <v>5</v>
      </c>
      <c r="N328" s="12">
        <f t="shared" si="79"/>
        <v>2</v>
      </c>
      <c r="O328" s="12">
        <f t="shared" si="79"/>
        <v>2</v>
      </c>
      <c r="P328" s="12">
        <f t="shared" si="79"/>
        <v>0</v>
      </c>
      <c r="Q328" s="171">
        <f t="shared" ref="Q328:AD328" si="80">SUM(Q326:Q327)</f>
        <v>5</v>
      </c>
      <c r="R328" s="12">
        <f t="shared" si="80"/>
        <v>2</v>
      </c>
      <c r="S328" s="12">
        <f t="shared" si="80"/>
        <v>2</v>
      </c>
      <c r="T328" s="12">
        <f t="shared" si="80"/>
        <v>0</v>
      </c>
      <c r="U328" s="171">
        <f t="shared" si="80"/>
        <v>0</v>
      </c>
      <c r="V328" s="12">
        <f t="shared" si="80"/>
        <v>0</v>
      </c>
      <c r="W328" s="12">
        <f t="shared" si="80"/>
        <v>0</v>
      </c>
      <c r="X328" s="12">
        <f t="shared" si="80"/>
        <v>0</v>
      </c>
      <c r="Y328" s="12">
        <f t="shared" si="80"/>
        <v>0</v>
      </c>
      <c r="Z328" s="12">
        <f t="shared" si="80"/>
        <v>0</v>
      </c>
      <c r="AA328" s="12">
        <f t="shared" si="80"/>
        <v>0</v>
      </c>
      <c r="AB328" s="12">
        <f t="shared" si="80"/>
        <v>0</v>
      </c>
      <c r="AC328" s="12">
        <f t="shared" si="80"/>
        <v>0</v>
      </c>
      <c r="AD328" s="12">
        <f t="shared" si="80"/>
        <v>0</v>
      </c>
      <c r="AG328" t="str">
        <f t="shared" si="78"/>
        <v/>
      </c>
    </row>
    <row r="329" spans="1:33" ht="15" customHeight="1" x14ac:dyDescent="0.3">
      <c r="A329" s="35"/>
      <c r="B329" s="35"/>
      <c r="C329" s="35"/>
      <c r="D329" s="35"/>
      <c r="E329" s="141"/>
      <c r="F329" s="141"/>
      <c r="G329" s="141"/>
      <c r="H329" s="141"/>
      <c r="I329" s="100"/>
      <c r="J329" s="75"/>
      <c r="K329" s="76"/>
      <c r="L329" s="85"/>
      <c r="M329" s="165"/>
      <c r="N329" s="85"/>
      <c r="O329" s="85"/>
      <c r="P329" s="85"/>
      <c r="Q329" s="175"/>
      <c r="R329" s="77"/>
      <c r="S329" s="77"/>
      <c r="T329" s="77"/>
      <c r="U329" s="175"/>
      <c r="V329" s="77"/>
      <c r="W329" s="77"/>
      <c r="X329" s="77"/>
      <c r="Y329" s="77"/>
      <c r="Z329" s="77"/>
      <c r="AA329" s="77"/>
      <c r="AB329" s="77"/>
      <c r="AC329" s="77"/>
      <c r="AD329" s="113"/>
      <c r="AG329" t="str">
        <f t="shared" si="78"/>
        <v/>
      </c>
    </row>
    <row r="330" spans="1:33" ht="15" customHeight="1" outlineLevel="1" x14ac:dyDescent="0.3">
      <c r="A330" s="35"/>
      <c r="B330" s="35"/>
      <c r="C330" s="35"/>
      <c r="D330" s="35"/>
      <c r="E330" s="141"/>
      <c r="F330" s="141"/>
      <c r="G330" s="141"/>
      <c r="H330" s="141"/>
      <c r="I330" s="100"/>
      <c r="J330" s="68" t="s">
        <v>11</v>
      </c>
      <c r="K330" s="8" t="s">
        <v>12</v>
      </c>
      <c r="L330" s="14"/>
      <c r="M330" s="161"/>
      <c r="N330" s="14"/>
      <c r="O330" s="14"/>
      <c r="P330" s="14"/>
      <c r="Q330" s="172"/>
      <c r="R330" s="9"/>
      <c r="S330" s="9"/>
      <c r="T330" s="9"/>
      <c r="U330" s="172"/>
      <c r="V330" s="9"/>
      <c r="W330" s="9"/>
      <c r="X330" s="9"/>
      <c r="Y330" s="9"/>
      <c r="Z330" s="9"/>
      <c r="AA330" s="9"/>
      <c r="AB330" s="9"/>
      <c r="AC330" s="9"/>
      <c r="AD330" s="113"/>
      <c r="AG330" t="str">
        <f t="shared" si="78"/>
        <v/>
      </c>
    </row>
    <row r="331" spans="1:33" ht="15" customHeight="1" outlineLevel="1" x14ac:dyDescent="0.3">
      <c r="A331" s="2" t="s">
        <v>244</v>
      </c>
      <c r="B331" s="2" t="s">
        <v>287</v>
      </c>
      <c r="C331" s="31">
        <v>616</v>
      </c>
      <c r="D331" s="31">
        <v>327</v>
      </c>
      <c r="E331" s="121">
        <v>41879</v>
      </c>
      <c r="F331" s="121">
        <v>41942</v>
      </c>
      <c r="G331" s="146">
        <v>45966</v>
      </c>
      <c r="H331" s="146">
        <v>45266</v>
      </c>
      <c r="I331" s="111"/>
      <c r="J331" s="31" t="s">
        <v>555</v>
      </c>
      <c r="K331" s="3" t="s">
        <v>263</v>
      </c>
      <c r="L331" s="10" t="s">
        <v>27</v>
      </c>
      <c r="M331" s="170">
        <v>0</v>
      </c>
      <c r="N331">
        <v>0</v>
      </c>
      <c r="O331">
        <v>0</v>
      </c>
      <c r="P331">
        <v>0</v>
      </c>
      <c r="Q331" s="172">
        <v>0</v>
      </c>
      <c r="R331" s="9">
        <v>0</v>
      </c>
      <c r="S331" s="9">
        <v>0</v>
      </c>
      <c r="T331" s="9">
        <v>0</v>
      </c>
      <c r="U331" s="172">
        <v>4957</v>
      </c>
      <c r="V331" s="9">
        <v>4957</v>
      </c>
      <c r="W331" s="9">
        <v>11</v>
      </c>
      <c r="X331" s="9">
        <v>2515</v>
      </c>
      <c r="Y331" s="9">
        <v>6</v>
      </c>
      <c r="Z331" s="9">
        <v>2442</v>
      </c>
      <c r="AA331" s="9">
        <v>0</v>
      </c>
      <c r="AB331" s="9">
        <v>0</v>
      </c>
      <c r="AC331" s="9">
        <v>0</v>
      </c>
      <c r="AD331" s="9">
        <v>0</v>
      </c>
      <c r="AG331" t="str">
        <f t="shared" si="78"/>
        <v/>
      </c>
    </row>
    <row r="332" spans="1:33" ht="15" customHeight="1" outlineLevel="1" x14ac:dyDescent="0.3">
      <c r="A332" s="2" t="s">
        <v>244</v>
      </c>
      <c r="B332" s="2" t="s">
        <v>287</v>
      </c>
      <c r="C332" s="31" t="s">
        <v>356</v>
      </c>
      <c r="D332" s="31" t="s">
        <v>357</v>
      </c>
      <c r="E332" s="121">
        <v>42353</v>
      </c>
      <c r="F332" s="124">
        <v>43454</v>
      </c>
      <c r="G332" s="123">
        <v>46082</v>
      </c>
      <c r="H332" s="123">
        <v>44621</v>
      </c>
      <c r="I332" s="81"/>
      <c r="J332" s="31">
        <v>120160170</v>
      </c>
      <c r="K332" s="19" t="s">
        <v>381</v>
      </c>
      <c r="L332" s="10" t="s">
        <v>15</v>
      </c>
      <c r="M332" s="170">
        <v>5</v>
      </c>
      <c r="N332">
        <v>1</v>
      </c>
      <c r="O332">
        <v>1</v>
      </c>
      <c r="P332">
        <v>0</v>
      </c>
      <c r="Q332" s="172">
        <v>5</v>
      </c>
      <c r="R332" s="9">
        <v>1</v>
      </c>
      <c r="S332" s="9">
        <v>1</v>
      </c>
      <c r="T332" s="9">
        <v>0</v>
      </c>
      <c r="U332" s="172">
        <v>0</v>
      </c>
      <c r="V332" s="9">
        <v>0</v>
      </c>
      <c r="W332" s="9">
        <v>0</v>
      </c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G332" t="str">
        <f t="shared" si="78"/>
        <v/>
      </c>
    </row>
    <row r="333" spans="1:33" ht="15" customHeight="1" outlineLevel="1" x14ac:dyDescent="0.3">
      <c r="A333" s="2" t="s">
        <v>244</v>
      </c>
      <c r="B333" s="2" t="s">
        <v>287</v>
      </c>
      <c r="C333" s="31" t="s">
        <v>422</v>
      </c>
      <c r="D333" s="31" t="s">
        <v>423</v>
      </c>
      <c r="E333" s="121">
        <v>44011</v>
      </c>
      <c r="F333" s="124">
        <v>44203</v>
      </c>
      <c r="G333" s="123">
        <v>46043</v>
      </c>
      <c r="H333" s="123" t="s">
        <v>14</v>
      </c>
      <c r="I333" s="81"/>
      <c r="J333" s="31">
        <v>620200070</v>
      </c>
      <c r="K333" s="19" t="s">
        <v>517</v>
      </c>
      <c r="L333" s="10" t="s">
        <v>15</v>
      </c>
      <c r="M333" s="170">
        <v>2</v>
      </c>
      <c r="N333">
        <v>2</v>
      </c>
      <c r="O333">
        <v>2</v>
      </c>
      <c r="P333">
        <v>0</v>
      </c>
      <c r="Q333" s="172">
        <v>2</v>
      </c>
      <c r="R333" s="9">
        <v>2</v>
      </c>
      <c r="S333" s="9">
        <v>2</v>
      </c>
      <c r="T333" s="9">
        <v>0</v>
      </c>
      <c r="U333" s="172">
        <v>0</v>
      </c>
      <c r="V333" s="9">
        <v>0</v>
      </c>
      <c r="W333" s="9">
        <v>0</v>
      </c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G333" t="str">
        <f t="shared" si="78"/>
        <v/>
      </c>
    </row>
    <row r="334" spans="1:33" ht="15" customHeight="1" outlineLevel="1" x14ac:dyDescent="0.3">
      <c r="A334" s="2" t="s">
        <v>244</v>
      </c>
      <c r="B334" s="2" t="s">
        <v>287</v>
      </c>
      <c r="C334" s="31" t="s">
        <v>642</v>
      </c>
      <c r="D334" s="31" t="s">
        <v>643</v>
      </c>
      <c r="E334" s="121">
        <v>44811</v>
      </c>
      <c r="F334" s="124">
        <v>45400</v>
      </c>
      <c r="G334" s="123">
        <v>47267</v>
      </c>
      <c r="H334" s="123">
        <v>46536</v>
      </c>
      <c r="I334" s="80"/>
      <c r="J334" s="31">
        <v>620210160</v>
      </c>
      <c r="K334" s="24" t="s">
        <v>641</v>
      </c>
      <c r="L334" s="10" t="s">
        <v>15</v>
      </c>
      <c r="M334" s="170">
        <v>2</v>
      </c>
      <c r="N334">
        <v>2</v>
      </c>
      <c r="O334">
        <v>2</v>
      </c>
      <c r="P334">
        <v>0</v>
      </c>
      <c r="Q334" s="172">
        <v>2</v>
      </c>
      <c r="R334" s="9">
        <v>2</v>
      </c>
      <c r="S334" s="9">
        <v>2</v>
      </c>
      <c r="T334" s="9">
        <v>0</v>
      </c>
      <c r="U334" s="172">
        <v>0</v>
      </c>
      <c r="V334" s="9">
        <v>0</v>
      </c>
      <c r="W334" s="9">
        <v>0</v>
      </c>
      <c r="X334" s="9">
        <v>0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G334" t="str">
        <f t="shared" si="78"/>
        <v/>
      </c>
    </row>
    <row r="335" spans="1:33" ht="15" customHeight="1" outlineLevel="1" x14ac:dyDescent="0.3">
      <c r="A335" s="2" t="s">
        <v>244</v>
      </c>
      <c r="B335" s="2" t="s">
        <v>287</v>
      </c>
      <c r="C335" s="31" t="s">
        <v>773</v>
      </c>
      <c r="D335" s="31" t="s">
        <v>774</v>
      </c>
      <c r="E335" s="121">
        <v>38347</v>
      </c>
      <c r="F335" s="124">
        <v>45855</v>
      </c>
      <c r="G335" s="145" t="s">
        <v>14</v>
      </c>
      <c r="H335" s="123" t="s">
        <v>14</v>
      </c>
      <c r="I335" s="80"/>
      <c r="J335" s="31" t="s">
        <v>756</v>
      </c>
      <c r="K335" s="24" t="s">
        <v>757</v>
      </c>
      <c r="L335" s="10" t="s">
        <v>27</v>
      </c>
      <c r="M335" s="170">
        <v>0</v>
      </c>
      <c r="N335">
        <v>0</v>
      </c>
      <c r="O335">
        <v>0</v>
      </c>
      <c r="P335">
        <v>0</v>
      </c>
      <c r="Q335" s="172">
        <v>0</v>
      </c>
      <c r="R335" s="9">
        <v>0</v>
      </c>
      <c r="S335" s="9">
        <v>0</v>
      </c>
      <c r="T335" s="9">
        <v>0</v>
      </c>
      <c r="U335" s="172">
        <v>6274</v>
      </c>
      <c r="V335" s="9">
        <v>6274</v>
      </c>
      <c r="W335" s="9"/>
      <c r="X335" s="9"/>
      <c r="Y335" s="9"/>
      <c r="Z335" s="9"/>
      <c r="AA335" s="9"/>
      <c r="AB335" s="9"/>
      <c r="AC335" s="9"/>
      <c r="AD335" s="9"/>
      <c r="AG335" t="str">
        <f t="shared" si="78"/>
        <v/>
      </c>
    </row>
    <row r="336" spans="1:33" ht="15" customHeight="1" x14ac:dyDescent="0.3">
      <c r="A336" s="7"/>
      <c r="B336" s="7"/>
      <c r="C336" s="31"/>
      <c r="D336" s="31"/>
      <c r="E336" s="125"/>
      <c r="F336" s="125"/>
      <c r="G336" s="121"/>
      <c r="H336" s="121"/>
      <c r="I336" s="27"/>
      <c r="J336" s="34"/>
      <c r="K336" s="11" t="s">
        <v>244</v>
      </c>
      <c r="L336" s="13">
        <f>COUNTA(L331:L335)</f>
        <v>5</v>
      </c>
      <c r="M336" s="171">
        <f t="shared" ref="M336:P336" si="81">SUM(M331:M335)</f>
        <v>9</v>
      </c>
      <c r="N336" s="12">
        <f t="shared" si="81"/>
        <v>5</v>
      </c>
      <c r="O336" s="12">
        <f t="shared" si="81"/>
        <v>5</v>
      </c>
      <c r="P336" s="12">
        <f t="shared" si="81"/>
        <v>0</v>
      </c>
      <c r="Q336" s="171">
        <f t="shared" ref="Q336:AD336" si="82">SUM(Q331:Q335)</f>
        <v>9</v>
      </c>
      <c r="R336" s="12">
        <f t="shared" si="82"/>
        <v>5</v>
      </c>
      <c r="S336" s="12">
        <f t="shared" si="82"/>
        <v>5</v>
      </c>
      <c r="T336" s="12">
        <f t="shared" si="82"/>
        <v>0</v>
      </c>
      <c r="U336" s="171">
        <f t="shared" si="82"/>
        <v>11231</v>
      </c>
      <c r="V336" s="12">
        <f t="shared" si="82"/>
        <v>11231</v>
      </c>
      <c r="W336" s="12">
        <f t="shared" si="82"/>
        <v>11</v>
      </c>
      <c r="X336" s="12">
        <f t="shared" si="82"/>
        <v>2515</v>
      </c>
      <c r="Y336" s="12">
        <f t="shared" si="82"/>
        <v>6</v>
      </c>
      <c r="Z336" s="12">
        <f t="shared" si="82"/>
        <v>2442</v>
      </c>
      <c r="AA336" s="12">
        <f t="shared" si="82"/>
        <v>0</v>
      </c>
      <c r="AB336" s="12">
        <f t="shared" si="82"/>
        <v>0</v>
      </c>
      <c r="AC336" s="12">
        <f t="shared" si="82"/>
        <v>0</v>
      </c>
      <c r="AD336" s="12">
        <f t="shared" si="82"/>
        <v>0</v>
      </c>
      <c r="AG336" t="str">
        <f t="shared" si="78"/>
        <v/>
      </c>
    </row>
    <row r="337" spans="1:33" ht="15" customHeight="1" x14ac:dyDescent="0.3">
      <c r="A337" s="7"/>
      <c r="B337" s="7"/>
      <c r="C337" s="31"/>
      <c r="D337" s="31"/>
      <c r="E337" s="125"/>
      <c r="F337" s="125"/>
      <c r="G337" s="121"/>
      <c r="H337" s="121"/>
      <c r="I337" s="27"/>
      <c r="J337" s="34"/>
      <c r="K337" s="11"/>
      <c r="L337" s="13"/>
      <c r="M337" s="163"/>
      <c r="N337" s="13"/>
      <c r="O337" s="13"/>
      <c r="P337" s="13"/>
      <c r="Q337" s="171"/>
      <c r="R337" s="12"/>
      <c r="S337" s="12"/>
      <c r="T337" s="12"/>
      <c r="U337" s="171"/>
      <c r="V337" s="12"/>
      <c r="W337" s="12"/>
      <c r="X337" s="12"/>
      <c r="Y337" s="12"/>
      <c r="Z337" s="12"/>
      <c r="AA337" s="12"/>
      <c r="AB337" s="12"/>
      <c r="AC337" s="12"/>
      <c r="AD337" s="12"/>
      <c r="AG337" t="str">
        <f t="shared" si="78"/>
        <v/>
      </c>
    </row>
    <row r="338" spans="1:33" ht="15" customHeight="1" outlineLevel="1" x14ac:dyDescent="0.3">
      <c r="A338" s="72"/>
      <c r="B338" s="72"/>
      <c r="C338" s="73"/>
      <c r="D338" s="73"/>
      <c r="E338" s="126"/>
      <c r="F338" s="126"/>
      <c r="G338" s="126"/>
      <c r="H338" s="126"/>
      <c r="I338" s="74"/>
      <c r="J338" s="68" t="s">
        <v>11</v>
      </c>
      <c r="K338" s="8" t="s">
        <v>12</v>
      </c>
      <c r="L338" s="13"/>
      <c r="M338" s="163"/>
      <c r="N338" s="13"/>
      <c r="O338" s="13"/>
      <c r="P338" s="13"/>
      <c r="Q338" s="171"/>
      <c r="R338" s="12"/>
      <c r="S338" s="12"/>
      <c r="T338" s="12"/>
      <c r="U338" s="171"/>
      <c r="V338" s="12"/>
      <c r="W338" s="12"/>
      <c r="X338" s="12"/>
      <c r="Y338" s="12"/>
      <c r="Z338" s="12"/>
      <c r="AA338" s="12"/>
      <c r="AB338" s="12"/>
      <c r="AC338" s="12"/>
      <c r="AD338" s="12"/>
      <c r="AG338" t="str">
        <f t="shared" si="78"/>
        <v/>
      </c>
    </row>
    <row r="339" spans="1:33" ht="15" customHeight="1" x14ac:dyDescent="0.3">
      <c r="A339" s="7"/>
      <c r="B339" s="7"/>
      <c r="C339" s="31"/>
      <c r="D339" s="31"/>
      <c r="E339" s="125"/>
      <c r="F339" s="125"/>
      <c r="G339" s="121"/>
      <c r="H339" s="121"/>
      <c r="I339" s="27"/>
      <c r="J339" s="34"/>
      <c r="K339" s="11" t="s">
        <v>313</v>
      </c>
      <c r="L339" s="13">
        <v>0</v>
      </c>
      <c r="M339" s="171">
        <v>0</v>
      </c>
      <c r="N339" s="12">
        <v>0</v>
      </c>
      <c r="O339" s="12">
        <v>0</v>
      </c>
      <c r="P339" s="12">
        <v>0</v>
      </c>
      <c r="Q339" s="171">
        <v>0</v>
      </c>
      <c r="R339" s="12">
        <v>0</v>
      </c>
      <c r="S339" s="12">
        <v>0</v>
      </c>
      <c r="T339" s="12">
        <v>0</v>
      </c>
      <c r="U339" s="171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G339" t="str">
        <f t="shared" si="78"/>
        <v/>
      </c>
    </row>
    <row r="340" spans="1:33" ht="15" customHeight="1" x14ac:dyDescent="0.3">
      <c r="A340" s="7"/>
      <c r="B340" s="7"/>
      <c r="C340" s="31"/>
      <c r="D340" s="31"/>
      <c r="E340" s="125"/>
      <c r="F340" s="125"/>
      <c r="G340" s="121"/>
      <c r="H340" s="121"/>
      <c r="I340" s="27"/>
      <c r="J340" s="34"/>
      <c r="K340" s="11"/>
      <c r="L340" s="13"/>
      <c r="M340" s="163"/>
      <c r="N340" s="13"/>
      <c r="O340" s="13"/>
      <c r="P340" s="13"/>
      <c r="Q340" s="171"/>
      <c r="R340" s="12"/>
      <c r="S340" s="12"/>
      <c r="T340" s="12"/>
      <c r="U340" s="171"/>
      <c r="V340" s="12"/>
      <c r="W340" s="12"/>
      <c r="X340" s="12"/>
      <c r="Y340" s="12"/>
      <c r="Z340" s="12"/>
      <c r="AA340" s="12"/>
      <c r="AB340" s="12"/>
      <c r="AC340" s="12"/>
      <c r="AD340" s="12"/>
      <c r="AG340" t="str">
        <f t="shared" si="78"/>
        <v/>
      </c>
    </row>
    <row r="341" spans="1:33" ht="15" customHeight="1" outlineLevel="1" x14ac:dyDescent="0.3">
      <c r="A341" s="7"/>
      <c r="B341" s="7"/>
      <c r="C341" s="31"/>
      <c r="D341" s="31"/>
      <c r="E341" s="125"/>
      <c r="F341" s="125"/>
      <c r="G341" s="121"/>
      <c r="H341" s="121"/>
      <c r="I341" s="27"/>
      <c r="J341" s="68" t="s">
        <v>11</v>
      </c>
      <c r="K341" s="8" t="s">
        <v>12</v>
      </c>
      <c r="L341" s="14"/>
      <c r="M341" s="161"/>
      <c r="N341" s="14"/>
      <c r="O341" s="14"/>
      <c r="P341" s="14"/>
      <c r="Q341" s="172"/>
      <c r="R341" s="9"/>
      <c r="S341" s="9"/>
      <c r="T341" s="9"/>
      <c r="U341" s="172"/>
      <c r="V341" s="9"/>
      <c r="W341" s="9"/>
      <c r="X341" s="9"/>
      <c r="Y341" s="9"/>
      <c r="Z341" s="9"/>
      <c r="AA341" s="9"/>
      <c r="AB341" s="9"/>
      <c r="AC341" s="9"/>
      <c r="AD341" s="113"/>
      <c r="AG341" t="str">
        <f t="shared" si="78"/>
        <v/>
      </c>
    </row>
    <row r="342" spans="1:33" ht="15" customHeight="1" outlineLevel="1" x14ac:dyDescent="0.3">
      <c r="A342" s="2" t="s">
        <v>245</v>
      </c>
      <c r="B342" s="2" t="s">
        <v>245</v>
      </c>
      <c r="C342" s="31">
        <v>693</v>
      </c>
      <c r="D342" s="31">
        <v>122</v>
      </c>
      <c r="E342" s="121">
        <v>44477</v>
      </c>
      <c r="F342" s="124">
        <v>44658</v>
      </c>
      <c r="G342" s="123">
        <v>46998</v>
      </c>
      <c r="H342" s="123" t="s">
        <v>14</v>
      </c>
      <c r="I342" s="81"/>
      <c r="J342" s="71">
        <v>820220010</v>
      </c>
      <c r="K342" s="3" t="s">
        <v>486</v>
      </c>
      <c r="L342" s="10" t="s">
        <v>31</v>
      </c>
      <c r="M342" s="170">
        <v>49</v>
      </c>
      <c r="N342">
        <v>49</v>
      </c>
      <c r="O342">
        <v>0</v>
      </c>
      <c r="P342">
        <v>49</v>
      </c>
      <c r="Q342" s="172">
        <v>49</v>
      </c>
      <c r="R342" s="9">
        <v>49</v>
      </c>
      <c r="S342" s="9">
        <v>0</v>
      </c>
      <c r="T342" s="9">
        <v>49</v>
      </c>
      <c r="U342" s="172">
        <v>4089</v>
      </c>
      <c r="V342" s="9">
        <v>4089</v>
      </c>
      <c r="W342" s="9">
        <v>0</v>
      </c>
      <c r="X342" s="9">
        <v>0</v>
      </c>
      <c r="Y342" s="9">
        <v>10</v>
      </c>
      <c r="Z342" s="9">
        <v>4089</v>
      </c>
      <c r="AA342" s="9">
        <v>0</v>
      </c>
      <c r="AB342" s="9">
        <v>0</v>
      </c>
      <c r="AC342" s="9">
        <v>0</v>
      </c>
      <c r="AD342" s="9">
        <v>0</v>
      </c>
      <c r="AG342" t="str">
        <f t="shared" si="78"/>
        <v/>
      </c>
    </row>
    <row r="343" spans="1:33" ht="15" customHeight="1" outlineLevel="1" x14ac:dyDescent="0.3">
      <c r="A343" s="2" t="s">
        <v>245</v>
      </c>
      <c r="B343" s="2" t="s">
        <v>245</v>
      </c>
      <c r="C343" s="31">
        <v>693</v>
      </c>
      <c r="D343" s="31">
        <v>122</v>
      </c>
      <c r="E343" s="121">
        <v>45236</v>
      </c>
      <c r="F343" s="124">
        <v>45344</v>
      </c>
      <c r="G343" s="123">
        <v>47199</v>
      </c>
      <c r="H343" s="123" t="s">
        <v>14</v>
      </c>
      <c r="I343" s="80"/>
      <c r="J343" s="71">
        <v>820240060</v>
      </c>
      <c r="K343" s="19" t="s">
        <v>404</v>
      </c>
      <c r="L343" s="10" t="s">
        <v>15</v>
      </c>
      <c r="M343" s="170">
        <v>213</v>
      </c>
      <c r="N343">
        <v>213</v>
      </c>
      <c r="O343">
        <v>0</v>
      </c>
      <c r="P343">
        <v>213</v>
      </c>
      <c r="Q343" s="172">
        <v>213</v>
      </c>
      <c r="R343" s="9">
        <v>213</v>
      </c>
      <c r="S343" s="9">
        <v>0</v>
      </c>
      <c r="T343" s="9">
        <v>213</v>
      </c>
      <c r="U343" s="172">
        <v>0</v>
      </c>
      <c r="V343" s="9">
        <v>0</v>
      </c>
      <c r="W343" s="9">
        <v>0</v>
      </c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G343" t="str">
        <f t="shared" si="78"/>
        <v/>
      </c>
    </row>
    <row r="344" spans="1:33" ht="15" customHeight="1" x14ac:dyDescent="0.3">
      <c r="A344" s="7"/>
      <c r="B344" s="7"/>
      <c r="C344" s="31"/>
      <c r="D344" s="31"/>
      <c r="E344" s="125"/>
      <c r="F344" s="125"/>
      <c r="G344" s="121"/>
      <c r="H344" s="121"/>
      <c r="I344" s="27"/>
      <c r="J344" s="34"/>
      <c r="K344" s="11" t="s">
        <v>245</v>
      </c>
      <c r="L344" s="13">
        <f>COUNTA(L342:L343)</f>
        <v>2</v>
      </c>
      <c r="M344" s="171">
        <f>SUM(M342:M343)</f>
        <v>262</v>
      </c>
      <c r="N344" s="12">
        <f t="shared" ref="N344:P344" si="83">SUM(N342:N343)</f>
        <v>262</v>
      </c>
      <c r="O344" s="12">
        <f t="shared" si="83"/>
        <v>0</v>
      </c>
      <c r="P344" s="12">
        <f t="shared" si="83"/>
        <v>262</v>
      </c>
      <c r="Q344" s="171">
        <f>SUM(Q342:Q343)</f>
        <v>262</v>
      </c>
      <c r="R344" s="12">
        <f t="shared" ref="R344:AD344" si="84">SUM(R342:R343)</f>
        <v>262</v>
      </c>
      <c r="S344" s="12">
        <f t="shared" si="84"/>
        <v>0</v>
      </c>
      <c r="T344" s="12">
        <f t="shared" si="84"/>
        <v>262</v>
      </c>
      <c r="U344" s="171">
        <f t="shared" si="84"/>
        <v>4089</v>
      </c>
      <c r="V344" s="12">
        <f t="shared" si="84"/>
        <v>4089</v>
      </c>
      <c r="W344" s="12">
        <f t="shared" si="84"/>
        <v>0</v>
      </c>
      <c r="X344" s="12">
        <f t="shared" si="84"/>
        <v>0</v>
      </c>
      <c r="Y344" s="12">
        <f t="shared" si="84"/>
        <v>10</v>
      </c>
      <c r="Z344" s="12">
        <f t="shared" si="84"/>
        <v>4089</v>
      </c>
      <c r="AA344" s="12">
        <f t="shared" si="84"/>
        <v>0</v>
      </c>
      <c r="AB344" s="12">
        <f t="shared" si="84"/>
        <v>0</v>
      </c>
      <c r="AC344" s="12">
        <f t="shared" si="84"/>
        <v>0</v>
      </c>
      <c r="AD344" s="12">
        <f t="shared" si="84"/>
        <v>0</v>
      </c>
      <c r="AG344" t="str">
        <f t="shared" si="78"/>
        <v/>
      </c>
    </row>
    <row r="345" spans="1:33" x14ac:dyDescent="0.3">
      <c r="A345" s="35"/>
      <c r="B345" s="35"/>
      <c r="C345" s="35"/>
      <c r="D345" s="35"/>
      <c r="E345" s="141"/>
      <c r="F345" s="141"/>
      <c r="G345" s="141"/>
      <c r="H345" s="141"/>
      <c r="I345" s="100"/>
      <c r="J345" s="75"/>
      <c r="K345" s="76"/>
      <c r="L345" s="85"/>
      <c r="M345" s="165"/>
      <c r="N345" s="85"/>
      <c r="O345" s="85"/>
      <c r="P345" s="85"/>
      <c r="Q345" s="175"/>
      <c r="R345" s="77"/>
      <c r="S345" s="77"/>
      <c r="T345" s="77"/>
      <c r="U345" s="175"/>
      <c r="V345" s="77"/>
      <c r="W345" s="77"/>
      <c r="X345" s="77"/>
      <c r="Y345" s="77"/>
      <c r="Z345" s="77"/>
      <c r="AA345" s="77"/>
      <c r="AB345" s="77"/>
      <c r="AC345" s="77"/>
      <c r="AD345" s="113"/>
      <c r="AG345" t="str">
        <f t="shared" si="78"/>
        <v/>
      </c>
    </row>
    <row r="346" spans="1:33" outlineLevel="1" x14ac:dyDescent="0.3">
      <c r="A346" s="35"/>
      <c r="B346" s="35"/>
      <c r="C346" s="35"/>
      <c r="D346" s="35"/>
      <c r="E346" s="141"/>
      <c r="F346" s="141"/>
      <c r="G346" s="141"/>
      <c r="H346" s="141"/>
      <c r="I346" s="100"/>
      <c r="J346" s="68" t="s">
        <v>11</v>
      </c>
      <c r="K346" s="8" t="s">
        <v>12</v>
      </c>
      <c r="L346" s="14"/>
      <c r="M346" s="161"/>
      <c r="N346" s="14"/>
      <c r="O346" s="14"/>
      <c r="P346" s="14"/>
      <c r="Q346" s="172"/>
      <c r="R346" s="9"/>
      <c r="S346" s="9"/>
      <c r="T346" s="9"/>
      <c r="U346" s="172"/>
      <c r="V346" s="9"/>
      <c r="W346" s="9"/>
      <c r="X346" s="9"/>
      <c r="Y346" s="9"/>
      <c r="Z346" s="9"/>
      <c r="AA346" s="9"/>
      <c r="AB346" s="9"/>
      <c r="AC346" s="9"/>
      <c r="AD346" s="113"/>
      <c r="AG346" t="str">
        <f t="shared" si="78"/>
        <v/>
      </c>
    </row>
    <row r="347" spans="1:33" outlineLevel="1" x14ac:dyDescent="0.3">
      <c r="A347" s="2" t="s">
        <v>246</v>
      </c>
      <c r="B347" s="2" t="s">
        <v>280</v>
      </c>
      <c r="C347" s="31" t="s">
        <v>247</v>
      </c>
      <c r="D347" s="31" t="s">
        <v>248</v>
      </c>
      <c r="E347" s="121">
        <v>39148</v>
      </c>
      <c r="F347" s="121">
        <v>39695</v>
      </c>
      <c r="G347" s="147" t="s">
        <v>14</v>
      </c>
      <c r="H347" s="147">
        <v>43030</v>
      </c>
      <c r="I347" s="112">
        <v>23941</v>
      </c>
      <c r="J347" s="31">
        <v>120070660</v>
      </c>
      <c r="K347" s="3" t="s">
        <v>252</v>
      </c>
      <c r="L347" s="10" t="s">
        <v>15</v>
      </c>
      <c r="M347" s="170">
        <v>3</v>
      </c>
      <c r="N347">
        <v>1</v>
      </c>
      <c r="O347">
        <v>1</v>
      </c>
      <c r="P347">
        <v>0</v>
      </c>
      <c r="Q347" s="172">
        <v>3</v>
      </c>
      <c r="R347" s="9">
        <v>1</v>
      </c>
      <c r="S347" s="9">
        <v>1</v>
      </c>
      <c r="T347" s="9">
        <v>0</v>
      </c>
      <c r="U347" s="172">
        <v>0</v>
      </c>
      <c r="V347" s="9">
        <v>0</v>
      </c>
      <c r="W347" s="9">
        <v>0</v>
      </c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>
        <v>0</v>
      </c>
      <c r="AD347" s="9">
        <v>0</v>
      </c>
      <c r="AG347" t="str">
        <f t="shared" si="78"/>
        <v/>
      </c>
    </row>
    <row r="348" spans="1:33" outlineLevel="1" x14ac:dyDescent="0.3">
      <c r="A348" s="2" t="s">
        <v>246</v>
      </c>
      <c r="B348" s="2" t="s">
        <v>280</v>
      </c>
      <c r="C348" s="31" t="s">
        <v>249</v>
      </c>
      <c r="D348" s="31" t="s">
        <v>250</v>
      </c>
      <c r="E348" s="124">
        <v>41711</v>
      </c>
      <c r="F348" s="124">
        <v>41935</v>
      </c>
      <c r="G348" s="124">
        <v>45960</v>
      </c>
      <c r="H348" s="124">
        <v>45260</v>
      </c>
      <c r="I348" s="70"/>
      <c r="J348" s="31">
        <v>120140020</v>
      </c>
      <c r="K348" s="3" t="s">
        <v>251</v>
      </c>
      <c r="L348" s="10" t="s">
        <v>15</v>
      </c>
      <c r="M348" s="170">
        <v>4</v>
      </c>
      <c r="N348">
        <v>1</v>
      </c>
      <c r="O348">
        <v>1</v>
      </c>
      <c r="P348">
        <v>0</v>
      </c>
      <c r="Q348" s="172">
        <v>4</v>
      </c>
      <c r="R348" s="9">
        <v>1</v>
      </c>
      <c r="S348" s="9">
        <v>1</v>
      </c>
      <c r="T348" s="9">
        <v>0</v>
      </c>
      <c r="U348" s="172">
        <v>0</v>
      </c>
      <c r="V348" s="9">
        <v>0</v>
      </c>
      <c r="W348" s="9">
        <v>0</v>
      </c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G348" t="str">
        <f t="shared" si="78"/>
        <v/>
      </c>
    </row>
    <row r="349" spans="1:33" outlineLevel="1" x14ac:dyDescent="0.3">
      <c r="A349" s="2" t="s">
        <v>246</v>
      </c>
      <c r="B349" s="2" t="s">
        <v>140</v>
      </c>
      <c r="C349" s="31" t="s">
        <v>688</v>
      </c>
      <c r="D349" s="31" t="s">
        <v>689</v>
      </c>
      <c r="E349" s="121">
        <v>45461</v>
      </c>
      <c r="F349" s="124">
        <v>45631</v>
      </c>
      <c r="G349" s="123" t="s">
        <v>14</v>
      </c>
      <c r="H349" s="123" t="s">
        <v>14</v>
      </c>
      <c r="I349" s="80"/>
      <c r="J349" s="31">
        <v>820240020</v>
      </c>
      <c r="K349" s="3" t="s">
        <v>690</v>
      </c>
      <c r="L349" s="10" t="s">
        <v>27</v>
      </c>
      <c r="M349" s="170">
        <v>0</v>
      </c>
      <c r="N349">
        <v>0</v>
      </c>
      <c r="O349">
        <v>0</v>
      </c>
      <c r="P349">
        <v>0</v>
      </c>
      <c r="Q349" s="172">
        <v>0</v>
      </c>
      <c r="R349" s="9">
        <v>0</v>
      </c>
      <c r="S349" s="9">
        <v>0</v>
      </c>
      <c r="T349" s="9">
        <v>0</v>
      </c>
      <c r="U349" s="172">
        <v>5308</v>
      </c>
      <c r="V349" s="9">
        <v>5308</v>
      </c>
      <c r="W349" s="9">
        <v>0</v>
      </c>
      <c r="X349" s="9">
        <v>0</v>
      </c>
      <c r="Y349" s="9">
        <v>13</v>
      </c>
      <c r="Z349" s="9">
        <v>5308</v>
      </c>
      <c r="AA349" s="9">
        <v>0</v>
      </c>
      <c r="AB349" s="9">
        <v>0</v>
      </c>
      <c r="AC349" s="9">
        <v>0</v>
      </c>
      <c r="AD349" s="9">
        <v>0</v>
      </c>
      <c r="AG349" t="str">
        <f t="shared" si="78"/>
        <v/>
      </c>
    </row>
    <row r="350" spans="1:33" s="35" customFormat="1" outlineLevel="1" x14ac:dyDescent="0.3">
      <c r="A350" s="2" t="s">
        <v>246</v>
      </c>
      <c r="B350" s="2" t="s">
        <v>140</v>
      </c>
      <c r="C350" s="31" t="s">
        <v>729</v>
      </c>
      <c r="D350" s="31" t="s">
        <v>689</v>
      </c>
      <c r="E350" s="121">
        <v>45237</v>
      </c>
      <c r="F350" s="124">
        <v>45666</v>
      </c>
      <c r="G350" s="123">
        <v>11079</v>
      </c>
      <c r="H350" s="123">
        <v>46874</v>
      </c>
      <c r="I350" s="81"/>
      <c r="J350" s="71">
        <v>120240060</v>
      </c>
      <c r="K350" s="24" t="s">
        <v>730</v>
      </c>
      <c r="L350" s="10" t="s">
        <v>15</v>
      </c>
      <c r="M350" s="170">
        <v>0</v>
      </c>
      <c r="N350">
        <v>0</v>
      </c>
      <c r="O350">
        <v>0</v>
      </c>
      <c r="P350">
        <v>0</v>
      </c>
      <c r="Q350" s="177">
        <v>130</v>
      </c>
      <c r="R350" s="23">
        <v>130</v>
      </c>
      <c r="S350" s="23">
        <v>0</v>
      </c>
      <c r="T350" s="23">
        <v>130</v>
      </c>
      <c r="U350" s="179">
        <v>0</v>
      </c>
      <c r="V350" s="79">
        <v>0</v>
      </c>
      <c r="W350" s="79">
        <v>0</v>
      </c>
      <c r="X350" s="79">
        <v>0</v>
      </c>
      <c r="Y350" s="79">
        <v>0</v>
      </c>
      <c r="Z350" s="79">
        <v>0</v>
      </c>
      <c r="AA350" s="79">
        <v>0</v>
      </c>
      <c r="AB350" s="79">
        <v>0</v>
      </c>
      <c r="AC350" s="23">
        <v>0</v>
      </c>
      <c r="AD350" s="23">
        <v>0</v>
      </c>
      <c r="AG350" t="str">
        <f t="shared" si="78"/>
        <v/>
      </c>
    </row>
    <row r="351" spans="1:33" s="35" customFormat="1" outlineLevel="1" x14ac:dyDescent="0.3">
      <c r="A351" s="2" t="s">
        <v>246</v>
      </c>
      <c r="B351" s="2" t="s">
        <v>280</v>
      </c>
      <c r="C351" s="31" t="s">
        <v>371</v>
      </c>
      <c r="D351" s="31" t="s">
        <v>372</v>
      </c>
      <c r="E351" s="121">
        <v>45595</v>
      </c>
      <c r="F351" s="124">
        <v>45771</v>
      </c>
      <c r="G351" s="123">
        <v>12950</v>
      </c>
      <c r="H351" s="123">
        <v>46919</v>
      </c>
      <c r="I351" s="81"/>
      <c r="J351" s="71" t="s">
        <v>731</v>
      </c>
      <c r="K351" s="24" t="s">
        <v>732</v>
      </c>
      <c r="L351" s="10" t="s">
        <v>27</v>
      </c>
      <c r="M351" s="170">
        <v>0</v>
      </c>
      <c r="N351">
        <v>0</v>
      </c>
      <c r="O351">
        <v>0</v>
      </c>
      <c r="P351">
        <v>0</v>
      </c>
      <c r="Q351" s="177">
        <v>0</v>
      </c>
      <c r="R351" s="23">
        <v>0</v>
      </c>
      <c r="S351" s="23">
        <v>0</v>
      </c>
      <c r="T351" s="23">
        <v>0</v>
      </c>
      <c r="U351" s="179">
        <v>41052</v>
      </c>
      <c r="V351" s="79">
        <v>18936</v>
      </c>
      <c r="W351" s="79">
        <v>8</v>
      </c>
      <c r="X351" s="79">
        <v>3286</v>
      </c>
      <c r="Y351" s="79">
        <v>63</v>
      </c>
      <c r="Z351" s="79">
        <v>15650</v>
      </c>
      <c r="AA351" s="79">
        <v>0</v>
      </c>
      <c r="AB351" s="79">
        <v>0</v>
      </c>
      <c r="AC351" s="23">
        <v>0</v>
      </c>
      <c r="AD351" s="23">
        <v>0</v>
      </c>
      <c r="AG351" t="str">
        <f t="shared" si="78"/>
        <v/>
      </c>
    </row>
    <row r="352" spans="1:33" s="35" customFormat="1" outlineLevel="1" x14ac:dyDescent="0.3">
      <c r="A352" s="2" t="s">
        <v>246</v>
      </c>
      <c r="B352" s="2" t="s">
        <v>140</v>
      </c>
      <c r="C352" s="31" t="s">
        <v>729</v>
      </c>
      <c r="D352" s="31" t="s">
        <v>689</v>
      </c>
      <c r="E352" s="121">
        <v>45706</v>
      </c>
      <c r="F352" s="124">
        <v>45869</v>
      </c>
      <c r="G352" s="123">
        <v>47731</v>
      </c>
      <c r="H352" s="123">
        <v>47001</v>
      </c>
      <c r="I352" s="81"/>
      <c r="J352" s="71" t="s">
        <v>758</v>
      </c>
      <c r="K352" s="24" t="s">
        <v>759</v>
      </c>
      <c r="L352" s="10" t="s">
        <v>15</v>
      </c>
      <c r="M352" s="170">
        <v>0</v>
      </c>
      <c r="N352">
        <v>0</v>
      </c>
      <c r="O352">
        <v>0</v>
      </c>
      <c r="P352">
        <v>0</v>
      </c>
      <c r="Q352" s="177">
        <v>43</v>
      </c>
      <c r="R352" s="23">
        <v>43</v>
      </c>
      <c r="S352" s="23">
        <v>0</v>
      </c>
      <c r="T352" s="23">
        <v>43</v>
      </c>
      <c r="U352" s="179">
        <v>0</v>
      </c>
      <c r="V352" s="79">
        <v>0</v>
      </c>
      <c r="W352" s="79">
        <v>0</v>
      </c>
      <c r="X352" s="79">
        <v>0</v>
      </c>
      <c r="Y352" s="79">
        <v>0</v>
      </c>
      <c r="Z352" s="79">
        <v>0</v>
      </c>
      <c r="AA352" s="79">
        <v>0</v>
      </c>
      <c r="AB352" s="79">
        <v>0</v>
      </c>
      <c r="AC352" s="23">
        <v>0</v>
      </c>
      <c r="AD352" s="23">
        <v>0</v>
      </c>
      <c r="AG352" t="str">
        <f t="shared" si="78"/>
        <v/>
      </c>
    </row>
    <row r="353" spans="1:33" x14ac:dyDescent="0.3">
      <c r="A353" s="7"/>
      <c r="B353" s="7"/>
      <c r="C353" s="31"/>
      <c r="D353" s="31"/>
      <c r="E353" s="125"/>
      <c r="F353" s="125"/>
      <c r="G353" s="121"/>
      <c r="H353" s="121"/>
      <c r="I353" s="27"/>
      <c r="J353" s="34"/>
      <c r="K353" s="11" t="s">
        <v>246</v>
      </c>
      <c r="L353" s="13">
        <f>COUNTA(L347:L352)</f>
        <v>6</v>
      </c>
      <c r="M353" s="171">
        <f t="shared" ref="M353:P353" si="85">SUM(M347:M352)</f>
        <v>7</v>
      </c>
      <c r="N353" s="12">
        <f t="shared" si="85"/>
        <v>2</v>
      </c>
      <c r="O353" s="12">
        <f t="shared" si="85"/>
        <v>2</v>
      </c>
      <c r="P353" s="12">
        <f t="shared" si="85"/>
        <v>0</v>
      </c>
      <c r="Q353" s="171">
        <f t="shared" ref="Q353:AD353" si="86">SUM(Q347:Q352)</f>
        <v>180</v>
      </c>
      <c r="R353" s="12">
        <f t="shared" si="86"/>
        <v>175</v>
      </c>
      <c r="S353" s="12">
        <f t="shared" si="86"/>
        <v>2</v>
      </c>
      <c r="T353" s="12">
        <f t="shared" si="86"/>
        <v>173</v>
      </c>
      <c r="U353" s="171">
        <f t="shared" si="86"/>
        <v>46360</v>
      </c>
      <c r="V353" s="12">
        <f t="shared" si="86"/>
        <v>24244</v>
      </c>
      <c r="W353" s="12">
        <f t="shared" si="86"/>
        <v>8</v>
      </c>
      <c r="X353" s="12">
        <f t="shared" si="86"/>
        <v>3286</v>
      </c>
      <c r="Y353" s="12">
        <f t="shared" si="86"/>
        <v>76</v>
      </c>
      <c r="Z353" s="12">
        <f t="shared" si="86"/>
        <v>20958</v>
      </c>
      <c r="AA353" s="12">
        <f t="shared" si="86"/>
        <v>0</v>
      </c>
      <c r="AB353" s="12">
        <f t="shared" si="86"/>
        <v>0</v>
      </c>
      <c r="AC353" s="12">
        <f t="shared" si="86"/>
        <v>0</v>
      </c>
      <c r="AD353" s="12">
        <f t="shared" si="86"/>
        <v>0</v>
      </c>
      <c r="AG353" t="str">
        <f t="shared" si="78"/>
        <v/>
      </c>
    </row>
    <row r="354" spans="1:33" x14ac:dyDescent="0.3">
      <c r="A354" s="35"/>
      <c r="B354" s="35"/>
      <c r="C354" s="35"/>
      <c r="D354" s="35"/>
      <c r="E354" s="141"/>
      <c r="F354" s="141"/>
      <c r="G354" s="141"/>
      <c r="H354" s="141"/>
      <c r="I354" s="100"/>
      <c r="J354" s="34"/>
      <c r="K354" s="11"/>
      <c r="L354" s="13"/>
      <c r="M354" s="163"/>
      <c r="N354" s="13"/>
      <c r="O354" s="13"/>
      <c r="P354" s="13"/>
      <c r="Q354" s="171"/>
      <c r="R354" s="12"/>
      <c r="S354" s="12"/>
      <c r="T354" s="12"/>
      <c r="U354" s="171"/>
      <c r="V354" s="12"/>
      <c r="W354" s="12"/>
      <c r="X354" s="12"/>
      <c r="Y354" s="12"/>
      <c r="Z354" s="12"/>
      <c r="AA354" s="12"/>
      <c r="AB354" s="12"/>
      <c r="AC354" s="12"/>
      <c r="AD354" s="12"/>
      <c r="AG354" t="str">
        <f t="shared" si="78"/>
        <v/>
      </c>
    </row>
    <row r="355" spans="1:33" outlineLevel="1" x14ac:dyDescent="0.3">
      <c r="A355" s="35"/>
      <c r="B355" s="35"/>
      <c r="C355" s="35"/>
      <c r="D355" s="35"/>
      <c r="E355" s="141"/>
      <c r="F355" s="141"/>
      <c r="G355" s="141"/>
      <c r="H355" s="141"/>
      <c r="I355" s="100"/>
      <c r="J355" s="68" t="s">
        <v>11</v>
      </c>
      <c r="K355" s="8" t="s">
        <v>12</v>
      </c>
      <c r="L355" s="13"/>
      <c r="M355" s="163"/>
      <c r="N355" s="13"/>
      <c r="O355" s="13"/>
      <c r="P355" s="13"/>
      <c r="Q355" s="171"/>
      <c r="R355" s="12"/>
      <c r="S355" s="12"/>
      <c r="T355" s="12"/>
      <c r="U355" s="171"/>
      <c r="V355" s="12"/>
      <c r="W355" s="12"/>
      <c r="X355" s="12"/>
      <c r="Y355" s="12"/>
      <c r="Z355" s="12"/>
      <c r="AA355" s="12"/>
      <c r="AB355" s="12"/>
      <c r="AC355" s="12"/>
      <c r="AD355" s="113"/>
      <c r="AG355" t="str">
        <f t="shared" si="78"/>
        <v/>
      </c>
    </row>
    <row r="356" spans="1:33" s="35" customFormat="1" outlineLevel="1" x14ac:dyDescent="0.3">
      <c r="A356" s="24" t="s">
        <v>325</v>
      </c>
      <c r="B356" s="24" t="s">
        <v>326</v>
      </c>
      <c r="C356" s="25">
        <v>642</v>
      </c>
      <c r="D356" s="71" t="s">
        <v>330</v>
      </c>
      <c r="E356" s="121">
        <v>42724</v>
      </c>
      <c r="F356" s="124">
        <v>43538</v>
      </c>
      <c r="G356" s="123">
        <v>47247</v>
      </c>
      <c r="H356" s="123">
        <v>47244</v>
      </c>
      <c r="I356" s="81"/>
      <c r="J356" s="31">
        <v>120170170</v>
      </c>
      <c r="K356" s="24" t="s">
        <v>385</v>
      </c>
      <c r="L356" s="10" t="s">
        <v>31</v>
      </c>
      <c r="M356" s="170">
        <v>302</v>
      </c>
      <c r="N356">
        <v>257</v>
      </c>
      <c r="O356">
        <v>57</v>
      </c>
      <c r="P356">
        <v>200</v>
      </c>
      <c r="Q356" s="172">
        <v>372</v>
      </c>
      <c r="R356" s="9">
        <v>327</v>
      </c>
      <c r="S356" s="9">
        <v>61</v>
      </c>
      <c r="T356" s="9">
        <v>266</v>
      </c>
      <c r="U356" s="172">
        <v>311537</v>
      </c>
      <c r="V356" s="9">
        <v>65211</v>
      </c>
      <c r="W356" s="9">
        <v>0</v>
      </c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5</v>
      </c>
      <c r="AD356" s="9">
        <v>65211</v>
      </c>
      <c r="AG356" t="str">
        <f t="shared" si="78"/>
        <v/>
      </c>
    </row>
    <row r="357" spans="1:33" x14ac:dyDescent="0.3">
      <c r="A357" s="7"/>
      <c r="B357" s="7"/>
      <c r="C357" s="31"/>
      <c r="D357" s="31"/>
      <c r="E357" s="125"/>
      <c r="F357" s="125"/>
      <c r="G357" s="121"/>
      <c r="H357" s="121"/>
      <c r="I357" s="27"/>
      <c r="J357" s="71"/>
      <c r="K357" s="11" t="s">
        <v>274</v>
      </c>
      <c r="L357" s="13">
        <f>COUNTA(L356:L356)</f>
        <v>1</v>
      </c>
      <c r="M357" s="171">
        <f t="shared" ref="M357:P357" si="87">SUM(M356:M356)</f>
        <v>302</v>
      </c>
      <c r="N357" s="12">
        <f t="shared" si="87"/>
        <v>257</v>
      </c>
      <c r="O357" s="12">
        <f t="shared" si="87"/>
        <v>57</v>
      </c>
      <c r="P357" s="12">
        <f t="shared" si="87"/>
        <v>200</v>
      </c>
      <c r="Q357" s="171">
        <f t="shared" ref="Q357:AD357" si="88">SUM(Q356:Q356)</f>
        <v>372</v>
      </c>
      <c r="R357" s="12">
        <f t="shared" si="88"/>
        <v>327</v>
      </c>
      <c r="S357" s="12">
        <f t="shared" si="88"/>
        <v>61</v>
      </c>
      <c r="T357" s="12">
        <f t="shared" si="88"/>
        <v>266</v>
      </c>
      <c r="U357" s="171">
        <f t="shared" si="88"/>
        <v>311537</v>
      </c>
      <c r="V357" s="12">
        <f t="shared" si="88"/>
        <v>65211</v>
      </c>
      <c r="W357" s="12">
        <f t="shared" si="88"/>
        <v>0</v>
      </c>
      <c r="X357" s="12">
        <f t="shared" si="88"/>
        <v>0</v>
      </c>
      <c r="Y357" s="12">
        <f t="shared" si="88"/>
        <v>0</v>
      </c>
      <c r="Z357" s="12">
        <f t="shared" si="88"/>
        <v>0</v>
      </c>
      <c r="AA357" s="12">
        <f t="shared" si="88"/>
        <v>0</v>
      </c>
      <c r="AB357" s="12">
        <f t="shared" si="88"/>
        <v>0</v>
      </c>
      <c r="AC357" s="12">
        <f t="shared" si="88"/>
        <v>5</v>
      </c>
      <c r="AD357" s="12">
        <f t="shared" si="88"/>
        <v>65211</v>
      </c>
      <c r="AG357" t="str">
        <f t="shared" si="78"/>
        <v/>
      </c>
    </row>
    <row r="358" spans="1:33" x14ac:dyDescent="0.3">
      <c r="A358" s="35"/>
      <c r="B358" s="35"/>
      <c r="C358" s="35"/>
      <c r="D358" s="35"/>
      <c r="E358" s="141"/>
      <c r="F358" s="141"/>
      <c r="G358" s="141"/>
      <c r="H358" s="141"/>
      <c r="I358" s="100"/>
      <c r="J358" s="75"/>
      <c r="K358" s="76"/>
      <c r="L358" s="85"/>
      <c r="M358" s="165"/>
      <c r="N358" s="85"/>
      <c r="O358" s="85"/>
      <c r="P358" s="85"/>
      <c r="Q358" s="175"/>
      <c r="R358" s="77"/>
      <c r="S358" s="77"/>
      <c r="T358" s="77"/>
      <c r="U358" s="175"/>
      <c r="V358" s="77"/>
      <c r="W358" s="77"/>
      <c r="X358" s="77"/>
      <c r="Y358" s="77"/>
      <c r="Z358" s="77"/>
      <c r="AA358" s="77"/>
      <c r="AB358" s="77"/>
      <c r="AC358" s="77"/>
      <c r="AD358" s="113"/>
      <c r="AG358" t="str">
        <f t="shared" si="78"/>
        <v/>
      </c>
    </row>
    <row r="359" spans="1:33" outlineLevel="1" x14ac:dyDescent="0.3">
      <c r="A359" s="7"/>
      <c r="B359" s="7"/>
      <c r="C359" s="31"/>
      <c r="D359" s="31"/>
      <c r="E359" s="125"/>
      <c r="F359" s="125"/>
      <c r="G359" s="121"/>
      <c r="H359" s="121"/>
      <c r="I359" s="27"/>
      <c r="J359" s="68" t="s">
        <v>11</v>
      </c>
      <c r="K359" s="8" t="s">
        <v>12</v>
      </c>
      <c r="L359" s="14"/>
      <c r="M359" s="161"/>
      <c r="N359" s="14"/>
      <c r="O359" s="14"/>
      <c r="P359" s="14"/>
      <c r="Q359" s="172"/>
      <c r="R359" s="9"/>
      <c r="S359" s="9"/>
      <c r="T359" s="9"/>
      <c r="U359" s="172"/>
      <c r="V359" s="9"/>
      <c r="W359" s="9"/>
      <c r="X359" s="9"/>
      <c r="Y359" s="9"/>
      <c r="Z359" s="9"/>
      <c r="AA359" s="9"/>
      <c r="AB359" s="9"/>
      <c r="AC359" s="9"/>
      <c r="AD359" s="113"/>
      <c r="AG359" t="str">
        <f t="shared" si="78"/>
        <v/>
      </c>
    </row>
    <row r="360" spans="1:33" outlineLevel="1" x14ac:dyDescent="0.3">
      <c r="A360" s="24" t="s">
        <v>519</v>
      </c>
      <c r="B360" s="24" t="s">
        <v>520</v>
      </c>
      <c r="C360" s="31" t="s">
        <v>521</v>
      </c>
      <c r="D360" s="31" t="s">
        <v>522</v>
      </c>
      <c r="E360" s="121">
        <v>44448</v>
      </c>
      <c r="F360" s="124">
        <v>44910</v>
      </c>
      <c r="G360" s="123">
        <v>46788</v>
      </c>
      <c r="H360" s="123">
        <v>46058</v>
      </c>
      <c r="I360" s="81"/>
      <c r="J360" s="71">
        <v>120210230</v>
      </c>
      <c r="K360" s="19" t="s">
        <v>518</v>
      </c>
      <c r="L360" s="10" t="s">
        <v>31</v>
      </c>
      <c r="M360" s="170">
        <v>90</v>
      </c>
      <c r="N360">
        <v>90</v>
      </c>
      <c r="O360">
        <v>0</v>
      </c>
      <c r="P360">
        <v>90</v>
      </c>
      <c r="Q360" s="177">
        <v>90</v>
      </c>
      <c r="R360" s="23">
        <v>90</v>
      </c>
      <c r="S360" s="23">
        <v>0</v>
      </c>
      <c r="T360" s="23">
        <v>90</v>
      </c>
      <c r="U360" s="177">
        <v>22000</v>
      </c>
      <c r="V360" s="23">
        <v>19800</v>
      </c>
      <c r="W360" s="23">
        <v>0</v>
      </c>
      <c r="X360" s="23">
        <v>0</v>
      </c>
      <c r="Y360" s="23">
        <v>0</v>
      </c>
      <c r="Z360" s="23">
        <v>0</v>
      </c>
      <c r="AA360" s="23">
        <v>0</v>
      </c>
      <c r="AB360" s="23">
        <v>0</v>
      </c>
      <c r="AC360" s="9">
        <v>5</v>
      </c>
      <c r="AD360" s="23">
        <v>19800</v>
      </c>
      <c r="AG360" t="str">
        <f t="shared" si="78"/>
        <v/>
      </c>
    </row>
    <row r="361" spans="1:33" outlineLevel="1" x14ac:dyDescent="0.3">
      <c r="A361" s="24" t="s">
        <v>519</v>
      </c>
      <c r="B361" s="24" t="s">
        <v>520</v>
      </c>
      <c r="C361" s="31" t="s">
        <v>775</v>
      </c>
      <c r="D361" s="31" t="s">
        <v>776</v>
      </c>
      <c r="E361" s="121">
        <v>45532</v>
      </c>
      <c r="F361" s="124">
        <v>45813</v>
      </c>
      <c r="G361" s="123">
        <v>48801</v>
      </c>
      <c r="H361" s="123">
        <v>48070</v>
      </c>
      <c r="I361" s="81"/>
      <c r="J361" s="71" t="s">
        <v>760</v>
      </c>
      <c r="K361" s="19" t="s">
        <v>761</v>
      </c>
      <c r="L361" s="10" t="s">
        <v>31</v>
      </c>
      <c r="M361" s="170">
        <v>311</v>
      </c>
      <c r="N361">
        <v>311</v>
      </c>
      <c r="O361">
        <v>39</v>
      </c>
      <c r="P361">
        <v>272</v>
      </c>
      <c r="Q361" s="177">
        <v>311</v>
      </c>
      <c r="R361" s="23">
        <v>311</v>
      </c>
      <c r="S361" s="23">
        <v>272</v>
      </c>
      <c r="T361" s="23">
        <v>39</v>
      </c>
      <c r="U361" s="177">
        <v>62000</v>
      </c>
      <c r="V361" s="23">
        <v>62000</v>
      </c>
      <c r="W361" s="23"/>
      <c r="X361" s="23"/>
      <c r="Y361" s="23"/>
      <c r="Z361" s="23"/>
      <c r="AA361" s="23"/>
      <c r="AB361" s="23"/>
      <c r="AC361" s="9"/>
      <c r="AD361" s="23"/>
      <c r="AG361" t="str">
        <f t="shared" si="78"/>
        <v/>
      </c>
    </row>
    <row r="362" spans="1:33" x14ac:dyDescent="0.3">
      <c r="A362" s="7"/>
      <c r="B362" s="7"/>
      <c r="C362" s="31"/>
      <c r="D362" s="31"/>
      <c r="E362" s="125"/>
      <c r="F362" s="125"/>
      <c r="G362" s="121"/>
      <c r="H362" s="121"/>
      <c r="I362" s="27"/>
      <c r="J362" s="34"/>
      <c r="K362" s="11" t="s">
        <v>253</v>
      </c>
      <c r="L362" s="13">
        <f>COUNTA(L360:L361)</f>
        <v>2</v>
      </c>
      <c r="M362" s="171">
        <f t="shared" ref="M362:P362" si="89">SUM(M360:M361)</f>
        <v>401</v>
      </c>
      <c r="N362" s="12">
        <f t="shared" si="89"/>
        <v>401</v>
      </c>
      <c r="O362" s="12">
        <f t="shared" si="89"/>
        <v>39</v>
      </c>
      <c r="P362" s="12">
        <f t="shared" si="89"/>
        <v>362</v>
      </c>
      <c r="Q362" s="171">
        <f t="shared" ref="Q362:AD362" si="90">SUM(Q360:Q361)</f>
        <v>401</v>
      </c>
      <c r="R362" s="12">
        <f t="shared" si="90"/>
        <v>401</v>
      </c>
      <c r="S362" s="12">
        <f t="shared" si="90"/>
        <v>272</v>
      </c>
      <c r="T362" s="12">
        <f t="shared" si="90"/>
        <v>129</v>
      </c>
      <c r="U362" s="171">
        <f t="shared" si="90"/>
        <v>84000</v>
      </c>
      <c r="V362" s="12">
        <f t="shared" si="90"/>
        <v>81800</v>
      </c>
      <c r="W362" s="12">
        <f t="shared" si="90"/>
        <v>0</v>
      </c>
      <c r="X362" s="12">
        <f t="shared" si="90"/>
        <v>0</v>
      </c>
      <c r="Y362" s="12">
        <f t="shared" si="90"/>
        <v>0</v>
      </c>
      <c r="Z362" s="12">
        <f t="shared" si="90"/>
        <v>0</v>
      </c>
      <c r="AA362" s="12">
        <f t="shared" si="90"/>
        <v>0</v>
      </c>
      <c r="AB362" s="12">
        <f t="shared" si="90"/>
        <v>0</v>
      </c>
      <c r="AC362" s="12">
        <f t="shared" si="90"/>
        <v>5</v>
      </c>
      <c r="AD362" s="12">
        <f t="shared" si="90"/>
        <v>19800</v>
      </c>
      <c r="AG362" t="str">
        <f t="shared" si="78"/>
        <v/>
      </c>
    </row>
    <row r="363" spans="1:33" x14ac:dyDescent="0.3">
      <c r="A363" s="35"/>
      <c r="B363" s="35"/>
      <c r="C363" s="35"/>
      <c r="D363" s="35"/>
      <c r="E363" s="141"/>
      <c r="F363" s="141"/>
      <c r="G363" s="141"/>
      <c r="H363" s="141"/>
      <c r="I363" s="100"/>
      <c r="J363" s="75"/>
      <c r="K363" s="11"/>
      <c r="L363" s="13"/>
      <c r="M363" s="163"/>
      <c r="N363" s="13"/>
      <c r="O363" s="13"/>
      <c r="P363" s="13"/>
      <c r="Q363" s="171"/>
      <c r="R363" s="12"/>
      <c r="S363" s="12"/>
      <c r="T363" s="12"/>
      <c r="U363" s="171"/>
      <c r="V363" s="12"/>
      <c r="W363" s="12"/>
      <c r="X363" s="12"/>
      <c r="Y363" s="12"/>
      <c r="Z363" s="12"/>
      <c r="AA363" s="12"/>
      <c r="AB363" s="12"/>
      <c r="AC363" s="12"/>
      <c r="AD363" s="113"/>
      <c r="AG363" t="str">
        <f t="shared" si="78"/>
        <v/>
      </c>
    </row>
    <row r="364" spans="1:33" outlineLevel="1" x14ac:dyDescent="0.3">
      <c r="A364" s="35"/>
      <c r="B364" s="35"/>
      <c r="C364" s="35"/>
      <c r="D364" s="35"/>
      <c r="E364" s="141"/>
      <c r="F364" s="141"/>
      <c r="G364" s="141"/>
      <c r="H364" s="141"/>
      <c r="I364" s="100"/>
      <c r="J364" s="68" t="s">
        <v>11</v>
      </c>
      <c r="K364" s="8" t="s">
        <v>12</v>
      </c>
      <c r="L364" s="13"/>
      <c r="M364" s="163"/>
      <c r="N364" s="13"/>
      <c r="O364" s="13"/>
      <c r="P364" s="13"/>
      <c r="Q364" s="171"/>
      <c r="R364" s="12"/>
      <c r="S364" s="12"/>
      <c r="T364" s="12"/>
      <c r="U364" s="171"/>
      <c r="V364" s="12"/>
      <c r="W364" s="12"/>
      <c r="X364" s="12"/>
      <c r="Y364" s="12"/>
      <c r="Z364" s="12"/>
      <c r="AA364" s="12"/>
      <c r="AB364" s="12"/>
      <c r="AC364" s="12"/>
      <c r="AD364" s="113"/>
      <c r="AG364" t="str">
        <f t="shared" si="78"/>
        <v/>
      </c>
    </row>
    <row r="365" spans="1:33" outlineLevel="1" x14ac:dyDescent="0.3">
      <c r="A365" s="2" t="s">
        <v>254</v>
      </c>
      <c r="B365" s="2" t="s">
        <v>254</v>
      </c>
      <c r="C365" s="31" t="s">
        <v>257</v>
      </c>
      <c r="D365" s="31" t="s">
        <v>258</v>
      </c>
      <c r="E365" s="121">
        <v>37999</v>
      </c>
      <c r="F365" s="124" t="s">
        <v>341</v>
      </c>
      <c r="G365" s="148">
        <v>45993</v>
      </c>
      <c r="H365" s="148">
        <v>45769</v>
      </c>
      <c r="I365" s="95"/>
      <c r="J365" s="31">
        <v>120040490</v>
      </c>
      <c r="K365" s="3" t="s">
        <v>272</v>
      </c>
      <c r="L365" s="10" t="s">
        <v>31</v>
      </c>
      <c r="M365" s="170">
        <v>1312</v>
      </c>
      <c r="N365">
        <v>659</v>
      </c>
      <c r="O365">
        <v>0</v>
      </c>
      <c r="P365">
        <v>659</v>
      </c>
      <c r="Q365" s="172">
        <v>1350</v>
      </c>
      <c r="R365" s="9">
        <v>697</v>
      </c>
      <c r="S365" s="9">
        <v>0</v>
      </c>
      <c r="T365" s="9">
        <v>697</v>
      </c>
      <c r="U365" s="172">
        <v>1430037</v>
      </c>
      <c r="V365" s="9">
        <v>962129</v>
      </c>
      <c r="W365" s="9">
        <v>3758</v>
      </c>
      <c r="X365" s="9">
        <v>809338</v>
      </c>
      <c r="Y365" s="9">
        <v>377</v>
      </c>
      <c r="Z365" s="9">
        <v>152791</v>
      </c>
      <c r="AA365" s="9">
        <v>0</v>
      </c>
      <c r="AB365" s="9">
        <v>0</v>
      </c>
      <c r="AC365" s="9">
        <v>0</v>
      </c>
      <c r="AD365" s="9">
        <v>0</v>
      </c>
      <c r="AG365" t="str">
        <f t="shared" si="78"/>
        <v/>
      </c>
    </row>
    <row r="366" spans="1:33" outlineLevel="1" x14ac:dyDescent="0.3">
      <c r="A366" s="2" t="s">
        <v>254</v>
      </c>
      <c r="B366" s="2" t="s">
        <v>151</v>
      </c>
      <c r="C366" s="31">
        <v>686</v>
      </c>
      <c r="D366" s="31">
        <v>133</v>
      </c>
      <c r="E366" s="121">
        <v>40724</v>
      </c>
      <c r="F366" s="124">
        <v>41557</v>
      </c>
      <c r="G366" s="128">
        <v>47556</v>
      </c>
      <c r="H366" s="128">
        <v>11062</v>
      </c>
      <c r="I366" s="108"/>
      <c r="J366" s="71" t="s">
        <v>556</v>
      </c>
      <c r="K366" s="19" t="s">
        <v>264</v>
      </c>
      <c r="L366" s="10" t="s">
        <v>31</v>
      </c>
      <c r="M366" s="170">
        <v>1105</v>
      </c>
      <c r="N366">
        <v>440</v>
      </c>
      <c r="O366">
        <v>0</v>
      </c>
      <c r="P366">
        <v>440</v>
      </c>
      <c r="Q366" s="177">
        <v>1405</v>
      </c>
      <c r="R366" s="23">
        <v>740</v>
      </c>
      <c r="S366" s="23">
        <v>0</v>
      </c>
      <c r="T366" s="23">
        <v>740</v>
      </c>
      <c r="U366" s="177">
        <v>1976246</v>
      </c>
      <c r="V366" s="23">
        <v>210864</v>
      </c>
      <c r="W366" s="23">
        <v>0</v>
      </c>
      <c r="X366" s="23">
        <v>0</v>
      </c>
      <c r="Y366" s="23">
        <v>527</v>
      </c>
      <c r="Z366" s="23">
        <v>210864</v>
      </c>
      <c r="AA366" s="23">
        <v>0</v>
      </c>
      <c r="AB366" s="23">
        <v>0</v>
      </c>
      <c r="AC366" s="23">
        <v>0</v>
      </c>
      <c r="AD366" s="23">
        <v>0</v>
      </c>
      <c r="AG366" t="str">
        <f t="shared" si="78"/>
        <v/>
      </c>
    </row>
    <row r="367" spans="1:33" outlineLevel="1" x14ac:dyDescent="0.3">
      <c r="A367" s="2" t="s">
        <v>254</v>
      </c>
      <c r="B367" s="2" t="s">
        <v>151</v>
      </c>
      <c r="C367" s="31">
        <v>686</v>
      </c>
      <c r="D367" s="31">
        <v>136</v>
      </c>
      <c r="E367" s="121">
        <v>40742</v>
      </c>
      <c r="F367" s="124">
        <v>42019</v>
      </c>
      <c r="G367" s="148">
        <v>46991</v>
      </c>
      <c r="H367" s="148">
        <v>46093</v>
      </c>
      <c r="I367" s="95"/>
      <c r="J367" s="71" t="s">
        <v>557</v>
      </c>
      <c r="K367" s="3" t="s">
        <v>265</v>
      </c>
      <c r="L367" s="10" t="s">
        <v>31</v>
      </c>
      <c r="M367" s="170">
        <v>280</v>
      </c>
      <c r="N367">
        <v>280</v>
      </c>
      <c r="O367">
        <v>0</v>
      </c>
      <c r="P367">
        <v>280</v>
      </c>
      <c r="Q367" s="177">
        <v>470</v>
      </c>
      <c r="R367" s="23">
        <v>470</v>
      </c>
      <c r="S367" s="23">
        <v>0</v>
      </c>
      <c r="T367" s="23">
        <v>470</v>
      </c>
      <c r="U367" s="177">
        <v>67260</v>
      </c>
      <c r="V367" s="23">
        <v>0</v>
      </c>
      <c r="W367" s="23">
        <v>0</v>
      </c>
      <c r="X367" s="23">
        <v>0</v>
      </c>
      <c r="Y367" s="23">
        <v>0</v>
      </c>
      <c r="Z367" s="23">
        <v>0</v>
      </c>
      <c r="AA367" s="23">
        <v>0</v>
      </c>
      <c r="AB367" s="23">
        <v>0</v>
      </c>
      <c r="AC367" s="23">
        <v>0</v>
      </c>
      <c r="AD367" s="23">
        <v>0</v>
      </c>
      <c r="AG367" t="str">
        <f t="shared" si="78"/>
        <v/>
      </c>
    </row>
    <row r="368" spans="1:33" outlineLevel="1" x14ac:dyDescent="0.3">
      <c r="A368" s="2" t="s">
        <v>254</v>
      </c>
      <c r="B368" s="2" t="s">
        <v>254</v>
      </c>
      <c r="C368" s="31" t="s">
        <v>257</v>
      </c>
      <c r="D368" s="31" t="s">
        <v>258</v>
      </c>
      <c r="E368" s="124">
        <v>41899</v>
      </c>
      <c r="F368" s="124">
        <v>42621</v>
      </c>
      <c r="G368" s="124">
        <v>46311</v>
      </c>
      <c r="H368" s="124">
        <v>44485</v>
      </c>
      <c r="I368" s="70"/>
      <c r="J368" s="71">
        <v>120140240</v>
      </c>
      <c r="K368" s="3" t="s">
        <v>323</v>
      </c>
      <c r="L368" s="10" t="s">
        <v>31</v>
      </c>
      <c r="M368" s="170">
        <v>567</v>
      </c>
      <c r="N368">
        <v>232</v>
      </c>
      <c r="O368">
        <v>0</v>
      </c>
      <c r="P368">
        <v>232</v>
      </c>
      <c r="Q368" s="172">
        <v>614</v>
      </c>
      <c r="R368" s="23">
        <v>279</v>
      </c>
      <c r="S368" s="23">
        <v>0</v>
      </c>
      <c r="T368" s="23">
        <v>279</v>
      </c>
      <c r="U368" s="177">
        <v>35500</v>
      </c>
      <c r="V368" s="23">
        <v>30500</v>
      </c>
      <c r="W368" s="23">
        <v>0</v>
      </c>
      <c r="X368" s="23">
        <v>0</v>
      </c>
      <c r="Y368" s="23">
        <v>76</v>
      </c>
      <c r="Z368" s="23">
        <v>30500</v>
      </c>
      <c r="AA368" s="23">
        <v>0</v>
      </c>
      <c r="AB368" s="23">
        <v>0</v>
      </c>
      <c r="AC368" s="23">
        <v>0</v>
      </c>
      <c r="AD368" s="23">
        <v>0</v>
      </c>
      <c r="AG368" t="str">
        <f t="shared" si="78"/>
        <v/>
      </c>
    </row>
    <row r="369" spans="1:33" outlineLevel="1" x14ac:dyDescent="0.3">
      <c r="A369" s="2" t="s">
        <v>254</v>
      </c>
      <c r="B369" s="2" t="s">
        <v>151</v>
      </c>
      <c r="C369" s="31">
        <v>686</v>
      </c>
      <c r="D369" s="31">
        <v>136</v>
      </c>
      <c r="E369" s="124">
        <v>41855</v>
      </c>
      <c r="F369" s="124">
        <v>42124</v>
      </c>
      <c r="G369" s="124">
        <v>48746</v>
      </c>
      <c r="H369" s="124" t="s">
        <v>14</v>
      </c>
      <c r="I369" s="70"/>
      <c r="J369" s="71" t="s">
        <v>586</v>
      </c>
      <c r="K369" s="3" t="s">
        <v>587</v>
      </c>
      <c r="L369" s="10" t="s">
        <v>27</v>
      </c>
      <c r="M369" s="170">
        <v>0</v>
      </c>
      <c r="N369">
        <v>0</v>
      </c>
      <c r="O369">
        <v>0</v>
      </c>
      <c r="P369">
        <v>0</v>
      </c>
      <c r="Q369" s="172">
        <v>0</v>
      </c>
      <c r="R369" s="23">
        <v>0</v>
      </c>
      <c r="S369" s="23">
        <v>0</v>
      </c>
      <c r="T369" s="23">
        <v>0</v>
      </c>
      <c r="U369" s="177">
        <v>709396</v>
      </c>
      <c r="V369" s="23">
        <v>699286</v>
      </c>
      <c r="W369" s="23">
        <v>0</v>
      </c>
      <c r="X369" s="23">
        <v>0</v>
      </c>
      <c r="Y369" s="23">
        <v>0</v>
      </c>
      <c r="Z369" s="23">
        <v>0</v>
      </c>
      <c r="AA369" s="23">
        <v>0</v>
      </c>
      <c r="AB369" s="23">
        <v>0</v>
      </c>
      <c r="AC369" s="23">
        <v>2027</v>
      </c>
      <c r="AD369" s="23">
        <v>699286</v>
      </c>
      <c r="AG369" t="str">
        <f t="shared" si="78"/>
        <v/>
      </c>
    </row>
    <row r="370" spans="1:33" outlineLevel="1" x14ac:dyDescent="0.3">
      <c r="A370" s="2" t="s">
        <v>254</v>
      </c>
      <c r="B370" s="2" t="s">
        <v>151</v>
      </c>
      <c r="C370" s="31">
        <v>686</v>
      </c>
      <c r="D370" s="31">
        <v>136</v>
      </c>
      <c r="E370" s="124">
        <v>42297</v>
      </c>
      <c r="F370" s="124">
        <v>42531</v>
      </c>
      <c r="G370" s="124">
        <v>45818</v>
      </c>
      <c r="H370" s="124">
        <v>46213</v>
      </c>
      <c r="I370" s="70"/>
      <c r="J370" s="71">
        <v>120160080</v>
      </c>
      <c r="K370" s="19" t="s">
        <v>318</v>
      </c>
      <c r="L370" s="10" t="s">
        <v>31</v>
      </c>
      <c r="M370" s="170">
        <v>0</v>
      </c>
      <c r="N370">
        <v>0</v>
      </c>
      <c r="O370">
        <v>0</v>
      </c>
      <c r="P370">
        <v>0</v>
      </c>
      <c r="Q370" s="172">
        <v>655</v>
      </c>
      <c r="R370" s="23">
        <v>655</v>
      </c>
      <c r="S370" s="23">
        <v>0</v>
      </c>
      <c r="T370" s="23">
        <v>655</v>
      </c>
      <c r="U370" s="177">
        <v>204000</v>
      </c>
      <c r="V370" s="23">
        <v>136950</v>
      </c>
      <c r="W370" s="23">
        <v>683</v>
      </c>
      <c r="X370" s="23">
        <v>136950</v>
      </c>
      <c r="Y370" s="23">
        <v>0</v>
      </c>
      <c r="Z370" s="23">
        <v>0</v>
      </c>
      <c r="AA370" s="23">
        <v>0</v>
      </c>
      <c r="AB370" s="23">
        <v>0</v>
      </c>
      <c r="AC370" s="23">
        <v>0</v>
      </c>
      <c r="AD370" s="23">
        <v>0</v>
      </c>
      <c r="AG370" t="str">
        <f t="shared" si="78"/>
        <v/>
      </c>
    </row>
    <row r="371" spans="1:33" outlineLevel="1" x14ac:dyDescent="0.3">
      <c r="A371" s="2" t="s">
        <v>254</v>
      </c>
      <c r="B371" s="2" t="s">
        <v>151</v>
      </c>
      <c r="C371" s="31" t="s">
        <v>255</v>
      </c>
      <c r="D371" s="31" t="s">
        <v>256</v>
      </c>
      <c r="E371" s="121">
        <v>43480</v>
      </c>
      <c r="F371" s="124">
        <v>43615</v>
      </c>
      <c r="G371" s="123">
        <v>46201</v>
      </c>
      <c r="H371" s="123">
        <v>44770</v>
      </c>
      <c r="I371" s="81"/>
      <c r="J371" s="31" t="s">
        <v>492</v>
      </c>
      <c r="K371" s="19" t="s">
        <v>493</v>
      </c>
      <c r="L371" s="10" t="s">
        <v>31</v>
      </c>
      <c r="M371" s="170">
        <v>210</v>
      </c>
      <c r="N371">
        <v>35</v>
      </c>
      <c r="O371">
        <v>0</v>
      </c>
      <c r="P371">
        <v>35</v>
      </c>
      <c r="Q371" s="172">
        <v>790</v>
      </c>
      <c r="R371" s="9">
        <v>615</v>
      </c>
      <c r="S371" s="9">
        <v>0</v>
      </c>
      <c r="T371" s="9">
        <v>615</v>
      </c>
      <c r="U371" s="172">
        <v>110379</v>
      </c>
      <c r="V371" s="9">
        <v>75451</v>
      </c>
      <c r="W371" s="9">
        <v>0</v>
      </c>
      <c r="X371" s="9">
        <v>0</v>
      </c>
      <c r="Y371" s="9">
        <v>188</v>
      </c>
      <c r="Z371" s="9">
        <v>75451</v>
      </c>
      <c r="AA371" s="9">
        <v>0</v>
      </c>
      <c r="AB371" s="9">
        <v>0</v>
      </c>
      <c r="AC371" s="9">
        <v>0</v>
      </c>
      <c r="AD371" s="9">
        <v>0</v>
      </c>
      <c r="AG371" t="str">
        <f t="shared" si="78"/>
        <v/>
      </c>
    </row>
    <row r="372" spans="1:33" outlineLevel="1" x14ac:dyDescent="0.3">
      <c r="A372" s="2" t="s">
        <v>254</v>
      </c>
      <c r="B372" s="2" t="s">
        <v>254</v>
      </c>
      <c r="C372" s="31" t="s">
        <v>257</v>
      </c>
      <c r="D372" s="31" t="s">
        <v>258</v>
      </c>
      <c r="E372" s="121">
        <v>44630</v>
      </c>
      <c r="F372" s="124">
        <v>44763</v>
      </c>
      <c r="G372" s="123">
        <v>46640</v>
      </c>
      <c r="H372" s="123">
        <v>45910</v>
      </c>
      <c r="I372" s="81"/>
      <c r="J372" s="31">
        <v>120220090</v>
      </c>
      <c r="K372" s="19" t="s">
        <v>494</v>
      </c>
      <c r="L372" s="10" t="s">
        <v>15</v>
      </c>
      <c r="M372" s="170">
        <v>163</v>
      </c>
      <c r="N372">
        <v>163</v>
      </c>
      <c r="O372">
        <v>0</v>
      </c>
      <c r="P372">
        <v>163</v>
      </c>
      <c r="Q372" s="172">
        <v>163</v>
      </c>
      <c r="R372" s="9">
        <v>163</v>
      </c>
      <c r="S372" s="9">
        <v>0</v>
      </c>
      <c r="T372" s="9">
        <v>163</v>
      </c>
      <c r="U372" s="172">
        <v>0</v>
      </c>
      <c r="V372" s="9">
        <v>0</v>
      </c>
      <c r="W372" s="9">
        <v>0</v>
      </c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0</v>
      </c>
      <c r="AG372" t="str">
        <f t="shared" si="78"/>
        <v/>
      </c>
    </row>
    <row r="373" spans="1:33" s="24" customFormat="1" outlineLevel="1" x14ac:dyDescent="0.3">
      <c r="A373" s="3" t="s">
        <v>254</v>
      </c>
      <c r="B373" s="2" t="s">
        <v>733</v>
      </c>
      <c r="C373" s="31" t="s">
        <v>257</v>
      </c>
      <c r="D373" s="31" t="s">
        <v>258</v>
      </c>
      <c r="E373" s="121">
        <v>45637</v>
      </c>
      <c r="F373" s="124">
        <v>45764</v>
      </c>
      <c r="G373" s="148">
        <v>11118</v>
      </c>
      <c r="H373" s="148">
        <v>46913</v>
      </c>
      <c r="I373" s="95"/>
      <c r="J373" s="31">
        <v>620250090</v>
      </c>
      <c r="K373" s="3" t="s">
        <v>734</v>
      </c>
      <c r="L373" s="10" t="s">
        <v>15</v>
      </c>
      <c r="M373" s="170">
        <v>154</v>
      </c>
      <c r="N373">
        <v>154</v>
      </c>
      <c r="O373">
        <v>0</v>
      </c>
      <c r="P373">
        <v>154</v>
      </c>
      <c r="Q373" s="172">
        <v>154</v>
      </c>
      <c r="R373" s="9">
        <v>154</v>
      </c>
      <c r="S373" s="9">
        <v>0</v>
      </c>
      <c r="T373" s="9">
        <v>154</v>
      </c>
      <c r="U373" s="172">
        <v>0</v>
      </c>
      <c r="V373" s="9">
        <v>0</v>
      </c>
      <c r="W373" s="9">
        <v>0</v>
      </c>
      <c r="X373" s="9">
        <v>0</v>
      </c>
      <c r="Y373" s="9">
        <v>0</v>
      </c>
      <c r="Z373" s="9">
        <v>0</v>
      </c>
      <c r="AA373" s="9">
        <v>0</v>
      </c>
      <c r="AB373" s="9">
        <v>0</v>
      </c>
      <c r="AC373" s="9">
        <v>0</v>
      </c>
      <c r="AD373" s="9">
        <v>0</v>
      </c>
      <c r="AG373" t="str">
        <f t="shared" si="78"/>
        <v/>
      </c>
    </row>
    <row r="374" spans="1:33" x14ac:dyDescent="0.3">
      <c r="A374" s="7"/>
      <c r="B374" s="7"/>
      <c r="C374" s="31"/>
      <c r="D374" s="31"/>
      <c r="E374" s="125"/>
      <c r="F374" s="125"/>
      <c r="G374" s="121"/>
      <c r="H374" s="121"/>
      <c r="I374" s="27"/>
      <c r="J374" s="34"/>
      <c r="K374" s="11" t="s">
        <v>254</v>
      </c>
      <c r="L374" s="13">
        <f>COUNTA(L365:L373)</f>
        <v>9</v>
      </c>
      <c r="M374" s="171">
        <f t="shared" ref="M374:T374" si="91">SUM(M365:M373)</f>
        <v>3791</v>
      </c>
      <c r="N374" s="12">
        <f t="shared" si="91"/>
        <v>1963</v>
      </c>
      <c r="O374" s="12">
        <f t="shared" si="91"/>
        <v>0</v>
      </c>
      <c r="P374" s="12">
        <f t="shared" si="91"/>
        <v>1963</v>
      </c>
      <c r="Q374" s="171">
        <f t="shared" si="91"/>
        <v>5601</v>
      </c>
      <c r="R374" s="12">
        <f t="shared" si="91"/>
        <v>3773</v>
      </c>
      <c r="S374" s="12">
        <f t="shared" si="91"/>
        <v>0</v>
      </c>
      <c r="T374" s="12">
        <f t="shared" si="91"/>
        <v>3773</v>
      </c>
      <c r="U374" s="171">
        <f t="shared" ref="U374:AD374" si="92">SUM(U365:U373)</f>
        <v>4532818</v>
      </c>
      <c r="V374" s="12">
        <f t="shared" si="92"/>
        <v>2115180</v>
      </c>
      <c r="W374" s="12">
        <f t="shared" si="92"/>
        <v>4441</v>
      </c>
      <c r="X374" s="12">
        <f t="shared" si="92"/>
        <v>946288</v>
      </c>
      <c r="Y374" s="12">
        <f t="shared" si="92"/>
        <v>1168</v>
      </c>
      <c r="Z374" s="12">
        <f t="shared" si="92"/>
        <v>469606</v>
      </c>
      <c r="AA374" s="12">
        <f t="shared" si="92"/>
        <v>0</v>
      </c>
      <c r="AB374" s="12">
        <f t="shared" si="92"/>
        <v>0</v>
      </c>
      <c r="AC374" s="12">
        <f t="shared" si="92"/>
        <v>2027</v>
      </c>
      <c r="AD374" s="12">
        <f t="shared" si="92"/>
        <v>699286</v>
      </c>
      <c r="AG374" t="str">
        <f t="shared" si="78"/>
        <v/>
      </c>
    </row>
    <row r="375" spans="1:33" x14ac:dyDescent="0.3">
      <c r="A375" s="35"/>
      <c r="B375" s="35"/>
      <c r="C375" s="35"/>
      <c r="D375" s="35"/>
      <c r="E375" s="141"/>
      <c r="F375" s="141"/>
      <c r="G375" s="141"/>
      <c r="H375" s="141"/>
      <c r="I375" s="100"/>
      <c r="J375" s="34"/>
      <c r="K375" s="11"/>
      <c r="L375" s="13"/>
      <c r="M375" s="163"/>
      <c r="N375" s="13"/>
      <c r="O375" s="13"/>
      <c r="P375" s="13"/>
      <c r="Q375" s="171"/>
      <c r="R375" s="12"/>
      <c r="S375" s="12"/>
      <c r="T375" s="12"/>
      <c r="U375" s="171"/>
      <c r="V375" s="12"/>
      <c r="W375" s="12"/>
      <c r="X375" s="12"/>
      <c r="Y375" s="12"/>
      <c r="Z375" s="12"/>
      <c r="AA375" s="12"/>
      <c r="AB375" s="12"/>
      <c r="AC375" s="12"/>
      <c r="AD375" s="12"/>
      <c r="AG375" t="str">
        <f t="shared" si="78"/>
        <v/>
      </c>
    </row>
    <row r="376" spans="1:33" outlineLevel="1" x14ac:dyDescent="0.3">
      <c r="A376" s="35"/>
      <c r="B376" s="35"/>
      <c r="C376" s="35"/>
      <c r="D376" s="35"/>
      <c r="E376" s="141"/>
      <c r="F376" s="141"/>
      <c r="G376" s="141"/>
      <c r="H376" s="141"/>
      <c r="I376" s="100"/>
      <c r="J376" s="68" t="s">
        <v>11</v>
      </c>
      <c r="K376" s="8" t="s">
        <v>12</v>
      </c>
      <c r="L376" s="13"/>
      <c r="M376" s="163"/>
      <c r="N376" s="13"/>
      <c r="O376" s="13"/>
      <c r="P376" s="13"/>
      <c r="Q376" s="171"/>
      <c r="R376" s="12"/>
      <c r="S376" s="12"/>
      <c r="T376" s="12"/>
      <c r="U376" s="171"/>
      <c r="V376" s="12"/>
      <c r="W376" s="12"/>
      <c r="X376" s="12"/>
      <c r="Y376" s="12"/>
      <c r="Z376" s="12"/>
      <c r="AA376" s="12"/>
      <c r="AB376" s="12"/>
      <c r="AC376" s="12"/>
      <c r="AD376" s="12"/>
      <c r="AG376" t="str">
        <f t="shared" si="78"/>
        <v/>
      </c>
    </row>
    <row r="377" spans="1:33" s="35" customFormat="1" outlineLevel="1" x14ac:dyDescent="0.3">
      <c r="A377" s="2" t="s">
        <v>316</v>
      </c>
      <c r="B377" s="2" t="s">
        <v>151</v>
      </c>
      <c r="C377" s="71">
        <v>685</v>
      </c>
      <c r="D377" s="71">
        <v>133</v>
      </c>
      <c r="E377" s="121">
        <v>43882</v>
      </c>
      <c r="F377" s="124">
        <v>44035</v>
      </c>
      <c r="G377" s="123">
        <v>11183</v>
      </c>
      <c r="H377" s="123">
        <v>11214</v>
      </c>
      <c r="I377" s="81"/>
      <c r="J377" s="71">
        <v>120200140</v>
      </c>
      <c r="K377" s="3" t="s">
        <v>405</v>
      </c>
      <c r="L377" s="10" t="s">
        <v>31</v>
      </c>
      <c r="M377" s="170">
        <v>141</v>
      </c>
      <c r="N377">
        <v>51</v>
      </c>
      <c r="O377">
        <v>17</v>
      </c>
      <c r="P377">
        <v>34</v>
      </c>
      <c r="Q377" s="177">
        <v>745</v>
      </c>
      <c r="R377" s="23">
        <v>655</v>
      </c>
      <c r="S377" s="23">
        <v>17</v>
      </c>
      <c r="T377" s="23">
        <v>638</v>
      </c>
      <c r="U377" s="177">
        <v>15000</v>
      </c>
      <c r="V377" s="23">
        <v>11880</v>
      </c>
      <c r="W377" s="23">
        <v>0</v>
      </c>
      <c r="X377" s="23">
        <v>0</v>
      </c>
      <c r="Y377" s="23">
        <v>30</v>
      </c>
      <c r="Z377" s="23">
        <v>11880</v>
      </c>
      <c r="AA377" s="23">
        <v>0</v>
      </c>
      <c r="AB377" s="23">
        <v>0</v>
      </c>
      <c r="AC377" s="23">
        <v>0</v>
      </c>
      <c r="AD377" s="23">
        <v>0</v>
      </c>
      <c r="AG377" t="str">
        <f t="shared" si="78"/>
        <v/>
      </c>
    </row>
    <row r="378" spans="1:33" outlineLevel="1" x14ac:dyDescent="0.3">
      <c r="A378" s="2" t="s">
        <v>316</v>
      </c>
      <c r="B378" s="2" t="s">
        <v>151</v>
      </c>
      <c r="C378" s="31" t="s">
        <v>589</v>
      </c>
      <c r="D378" s="31" t="s">
        <v>590</v>
      </c>
      <c r="E378" s="121">
        <v>44699</v>
      </c>
      <c r="F378" s="124">
        <v>45120</v>
      </c>
      <c r="G378" s="123">
        <v>11225</v>
      </c>
      <c r="H378" s="123">
        <v>46289</v>
      </c>
      <c r="I378" s="81"/>
      <c r="J378" s="31">
        <v>120220140</v>
      </c>
      <c r="K378" s="19" t="s">
        <v>588</v>
      </c>
      <c r="L378" s="10" t="s">
        <v>31</v>
      </c>
      <c r="M378" s="170">
        <v>0</v>
      </c>
      <c r="N378">
        <v>0</v>
      </c>
      <c r="O378">
        <v>0</v>
      </c>
      <c r="P378">
        <v>0</v>
      </c>
      <c r="Q378" s="172">
        <v>500</v>
      </c>
      <c r="R378" s="9">
        <v>500</v>
      </c>
      <c r="S378" s="9">
        <v>0</v>
      </c>
      <c r="T378" s="9">
        <v>500</v>
      </c>
      <c r="U378" s="172">
        <v>108965</v>
      </c>
      <c r="V378" s="9">
        <v>0</v>
      </c>
      <c r="W378" s="9">
        <v>0</v>
      </c>
      <c r="X378" s="9">
        <v>0</v>
      </c>
      <c r="Y378" s="9">
        <v>0</v>
      </c>
      <c r="Z378" s="9">
        <v>0</v>
      </c>
      <c r="AA378" s="9">
        <v>0</v>
      </c>
      <c r="AB378" s="9">
        <v>0</v>
      </c>
      <c r="AC378" s="9">
        <v>0</v>
      </c>
      <c r="AD378" s="9">
        <v>0</v>
      </c>
      <c r="AG378" t="str">
        <f t="shared" si="78"/>
        <v/>
      </c>
    </row>
    <row r="379" spans="1:33" outlineLevel="1" x14ac:dyDescent="0.3">
      <c r="A379" s="2" t="s">
        <v>316</v>
      </c>
      <c r="B379" s="2" t="s">
        <v>151</v>
      </c>
      <c r="C379" s="31" t="s">
        <v>614</v>
      </c>
      <c r="D379" s="31" t="s">
        <v>615</v>
      </c>
      <c r="E379" s="121">
        <v>45215</v>
      </c>
      <c r="F379" s="124">
        <v>45211</v>
      </c>
      <c r="G379" s="123">
        <v>47093</v>
      </c>
      <c r="H379" s="123">
        <v>46362</v>
      </c>
      <c r="I379" s="80"/>
      <c r="J379" s="31">
        <v>120230100</v>
      </c>
      <c r="K379" s="19" t="s">
        <v>613</v>
      </c>
      <c r="L379" s="10" t="s">
        <v>15</v>
      </c>
      <c r="M379" s="170">
        <v>86</v>
      </c>
      <c r="N379">
        <v>86</v>
      </c>
      <c r="O379">
        <v>86</v>
      </c>
      <c r="P379">
        <v>0</v>
      </c>
      <c r="Q379" s="172">
        <v>86</v>
      </c>
      <c r="R379" s="9">
        <v>86</v>
      </c>
      <c r="S379" s="9">
        <v>86</v>
      </c>
      <c r="T379" s="9">
        <v>0</v>
      </c>
      <c r="U379" s="172">
        <v>0</v>
      </c>
      <c r="V379" s="9">
        <v>0</v>
      </c>
      <c r="W379" s="9">
        <v>0</v>
      </c>
      <c r="X379" s="9">
        <v>0</v>
      </c>
      <c r="Y379" s="9">
        <v>0</v>
      </c>
      <c r="Z379" s="9">
        <v>0</v>
      </c>
      <c r="AA379" s="9">
        <v>0</v>
      </c>
      <c r="AB379" s="9">
        <v>0</v>
      </c>
      <c r="AC379" s="9">
        <v>0</v>
      </c>
      <c r="AD379" s="9">
        <v>0</v>
      </c>
      <c r="AG379" t="str">
        <f t="shared" si="78"/>
        <v/>
      </c>
    </row>
    <row r="380" spans="1:33" s="24" customFormat="1" outlineLevel="1" x14ac:dyDescent="0.3">
      <c r="A380" s="19" t="s">
        <v>316</v>
      </c>
      <c r="B380" s="24" t="s">
        <v>151</v>
      </c>
      <c r="C380" s="31" t="s">
        <v>735</v>
      </c>
      <c r="D380" s="31" t="s">
        <v>736</v>
      </c>
      <c r="E380" s="121">
        <v>45350</v>
      </c>
      <c r="F380" s="124">
        <v>45617</v>
      </c>
      <c r="G380" s="123">
        <v>11017</v>
      </c>
      <c r="H380" s="123">
        <v>46811</v>
      </c>
      <c r="I380" s="80"/>
      <c r="J380" s="71">
        <v>120240100</v>
      </c>
      <c r="K380" s="3" t="s">
        <v>737</v>
      </c>
      <c r="L380" s="10" t="s">
        <v>31</v>
      </c>
      <c r="M380" s="170">
        <v>89</v>
      </c>
      <c r="N380">
        <v>89</v>
      </c>
      <c r="O380">
        <v>89</v>
      </c>
      <c r="P380">
        <v>0</v>
      </c>
      <c r="Q380" s="177">
        <v>680</v>
      </c>
      <c r="R380" s="23">
        <v>680</v>
      </c>
      <c r="S380" s="23">
        <v>134</v>
      </c>
      <c r="T380" s="23">
        <v>546</v>
      </c>
      <c r="U380" s="177">
        <v>40000</v>
      </c>
      <c r="V380" s="23">
        <v>0</v>
      </c>
      <c r="W380" s="23">
        <v>0</v>
      </c>
      <c r="X380" s="23">
        <v>0</v>
      </c>
      <c r="Y380" s="23">
        <v>0</v>
      </c>
      <c r="Z380" s="23">
        <v>0</v>
      </c>
      <c r="AA380" s="23">
        <v>0</v>
      </c>
      <c r="AB380" s="23">
        <v>0</v>
      </c>
      <c r="AC380" s="23">
        <v>0</v>
      </c>
      <c r="AD380" s="23">
        <v>0</v>
      </c>
      <c r="AG380" t="str">
        <f t="shared" si="78"/>
        <v/>
      </c>
    </row>
    <row r="381" spans="1:33" s="24" customFormat="1" outlineLevel="1" x14ac:dyDescent="0.3">
      <c r="A381" s="19" t="s">
        <v>316</v>
      </c>
      <c r="B381" s="24" t="s">
        <v>151</v>
      </c>
      <c r="C381" s="31" t="s">
        <v>735</v>
      </c>
      <c r="D381" s="31" t="s">
        <v>736</v>
      </c>
      <c r="E381" s="121">
        <v>45695</v>
      </c>
      <c r="F381" s="124">
        <v>45862</v>
      </c>
      <c r="G381" s="123" t="s">
        <v>14</v>
      </c>
      <c r="H381" s="123" t="s">
        <v>14</v>
      </c>
      <c r="I381" s="80"/>
      <c r="J381" s="71">
        <v>820250070</v>
      </c>
      <c r="K381" s="3" t="s">
        <v>762</v>
      </c>
      <c r="L381" s="10" t="s">
        <v>27</v>
      </c>
      <c r="M381" s="170">
        <v>0</v>
      </c>
      <c r="N381">
        <v>0</v>
      </c>
      <c r="O381">
        <v>0</v>
      </c>
      <c r="P381">
        <v>0</v>
      </c>
      <c r="Q381" s="177">
        <v>0</v>
      </c>
      <c r="R381" s="23">
        <v>0</v>
      </c>
      <c r="S381" s="23">
        <v>0</v>
      </c>
      <c r="T381" s="23">
        <v>0</v>
      </c>
      <c r="U381" s="177">
        <v>104628</v>
      </c>
      <c r="V381" s="23">
        <v>104628</v>
      </c>
      <c r="W381" s="23"/>
      <c r="X381" s="23"/>
      <c r="Y381" s="23"/>
      <c r="Z381" s="23"/>
      <c r="AA381" s="23"/>
      <c r="AB381" s="23"/>
      <c r="AC381" s="23"/>
      <c r="AD381" s="23"/>
      <c r="AG381" t="str">
        <f t="shared" si="78"/>
        <v/>
      </c>
    </row>
    <row r="382" spans="1:33" x14ac:dyDescent="0.3">
      <c r="A382" s="7"/>
      <c r="B382" s="7"/>
      <c r="C382" s="31"/>
      <c r="D382" s="31"/>
      <c r="E382" s="125"/>
      <c r="F382" s="125"/>
      <c r="G382" s="121"/>
      <c r="H382" s="121"/>
      <c r="I382" s="27"/>
      <c r="J382" s="34"/>
      <c r="K382" s="11" t="s">
        <v>316</v>
      </c>
      <c r="L382" s="13">
        <f>COUNTA(L377:L381)</f>
        <v>5</v>
      </c>
      <c r="M382" s="171">
        <f t="shared" ref="M382:P382" si="93">SUM(M377:M381)</f>
        <v>316</v>
      </c>
      <c r="N382" s="12">
        <f t="shared" si="93"/>
        <v>226</v>
      </c>
      <c r="O382" s="12">
        <f t="shared" si="93"/>
        <v>192</v>
      </c>
      <c r="P382" s="12">
        <f t="shared" si="93"/>
        <v>34</v>
      </c>
      <c r="Q382" s="171">
        <f t="shared" ref="Q382:AD382" si="94">SUM(Q377:Q381)</f>
        <v>2011</v>
      </c>
      <c r="R382" s="12">
        <f t="shared" si="94"/>
        <v>1921</v>
      </c>
      <c r="S382" s="12">
        <f t="shared" si="94"/>
        <v>237</v>
      </c>
      <c r="T382" s="12">
        <f t="shared" si="94"/>
        <v>1684</v>
      </c>
      <c r="U382" s="171">
        <f t="shared" si="94"/>
        <v>268593</v>
      </c>
      <c r="V382" s="12">
        <f t="shared" si="94"/>
        <v>116508</v>
      </c>
      <c r="W382" s="12">
        <f t="shared" si="94"/>
        <v>0</v>
      </c>
      <c r="X382" s="12">
        <f t="shared" si="94"/>
        <v>0</v>
      </c>
      <c r="Y382" s="12">
        <f t="shared" si="94"/>
        <v>30</v>
      </c>
      <c r="Z382" s="12">
        <f t="shared" si="94"/>
        <v>11880</v>
      </c>
      <c r="AA382" s="12">
        <f t="shared" si="94"/>
        <v>0</v>
      </c>
      <c r="AB382" s="12">
        <f t="shared" si="94"/>
        <v>0</v>
      </c>
      <c r="AC382" s="12">
        <f t="shared" si="94"/>
        <v>0</v>
      </c>
      <c r="AD382" s="12">
        <f t="shared" si="94"/>
        <v>0</v>
      </c>
      <c r="AG382" t="str">
        <f t="shared" si="78"/>
        <v/>
      </c>
    </row>
    <row r="383" spans="1:33" x14ac:dyDescent="0.3">
      <c r="A383" s="35"/>
      <c r="B383" s="35"/>
      <c r="C383" s="35"/>
      <c r="D383" s="35"/>
      <c r="E383" s="141"/>
      <c r="F383" s="141"/>
      <c r="G383" s="141"/>
      <c r="H383" s="141"/>
      <c r="I383" s="100"/>
      <c r="J383" s="75"/>
      <c r="K383" s="76"/>
      <c r="L383" s="85"/>
      <c r="M383" s="165"/>
      <c r="N383" s="85"/>
      <c r="O383" s="85"/>
      <c r="P383" s="85"/>
      <c r="Q383" s="175"/>
      <c r="R383" s="77"/>
      <c r="S383" s="77"/>
      <c r="T383" s="77"/>
      <c r="U383" s="175"/>
      <c r="V383" s="77"/>
      <c r="W383" s="77"/>
      <c r="X383" s="77"/>
      <c r="Y383" s="77"/>
      <c r="Z383" s="77"/>
      <c r="AA383" s="77"/>
      <c r="AB383" s="77"/>
      <c r="AC383" s="77"/>
      <c r="AD383" s="113"/>
      <c r="AG383" t="str">
        <f t="shared" si="78"/>
        <v/>
      </c>
    </row>
    <row r="384" spans="1:33" outlineLevel="1" x14ac:dyDescent="0.3">
      <c r="A384" s="35"/>
      <c r="B384" s="35"/>
      <c r="C384" s="35"/>
      <c r="D384" s="35"/>
      <c r="E384" s="141"/>
      <c r="F384" s="141"/>
      <c r="G384" s="141"/>
      <c r="H384" s="141"/>
      <c r="I384" s="100"/>
      <c r="J384" s="68" t="s">
        <v>11</v>
      </c>
      <c r="K384" s="8" t="s">
        <v>12</v>
      </c>
      <c r="L384" s="14"/>
      <c r="M384" s="161"/>
      <c r="N384" s="14"/>
      <c r="O384" s="14"/>
      <c r="P384" s="14"/>
      <c r="Q384" s="172"/>
      <c r="R384" s="9"/>
      <c r="S384" s="9"/>
      <c r="T384" s="9"/>
      <c r="U384" s="172"/>
      <c r="V384" s="9"/>
      <c r="W384" s="9"/>
      <c r="X384" s="9"/>
      <c r="Y384" s="9"/>
      <c r="Z384" s="9"/>
      <c r="AA384" s="9"/>
      <c r="AB384" s="9"/>
      <c r="AC384" s="9"/>
      <c r="AD384" s="113"/>
      <c r="AG384" t="str">
        <f t="shared" si="78"/>
        <v/>
      </c>
    </row>
    <row r="385" spans="1:33" outlineLevel="1" x14ac:dyDescent="0.3">
      <c r="A385" s="2" t="s">
        <v>259</v>
      </c>
      <c r="B385" s="2" t="s">
        <v>78</v>
      </c>
      <c r="C385" s="31" t="s">
        <v>260</v>
      </c>
      <c r="D385" s="31" t="s">
        <v>261</v>
      </c>
      <c r="E385" s="121">
        <v>39260</v>
      </c>
      <c r="F385" s="124">
        <v>39360</v>
      </c>
      <c r="G385" s="123" t="s">
        <v>14</v>
      </c>
      <c r="H385" s="124">
        <v>43378</v>
      </c>
      <c r="I385" s="70">
        <v>23947</v>
      </c>
      <c r="J385" s="71" t="s">
        <v>626</v>
      </c>
      <c r="K385" s="19" t="s">
        <v>621</v>
      </c>
      <c r="L385" s="10" t="s">
        <v>15</v>
      </c>
      <c r="M385" s="170">
        <v>3</v>
      </c>
      <c r="N385">
        <v>1</v>
      </c>
      <c r="O385">
        <v>1</v>
      </c>
      <c r="P385">
        <v>0</v>
      </c>
      <c r="Q385" s="177">
        <v>3</v>
      </c>
      <c r="R385" s="23">
        <v>1</v>
      </c>
      <c r="S385" s="23">
        <v>1</v>
      </c>
      <c r="T385" s="23">
        <v>0</v>
      </c>
      <c r="U385" s="177">
        <v>0</v>
      </c>
      <c r="V385" s="23">
        <v>0</v>
      </c>
      <c r="W385" s="23">
        <v>0</v>
      </c>
      <c r="X385" s="23">
        <v>0</v>
      </c>
      <c r="Y385" s="23">
        <v>0</v>
      </c>
      <c r="Z385" s="23">
        <v>0</v>
      </c>
      <c r="AA385" s="23">
        <v>0</v>
      </c>
      <c r="AB385" s="23">
        <v>0</v>
      </c>
      <c r="AC385" s="23">
        <v>0</v>
      </c>
      <c r="AD385" s="23">
        <v>0</v>
      </c>
      <c r="AG385" t="str">
        <f t="shared" si="78"/>
        <v/>
      </c>
    </row>
    <row r="386" spans="1:33" x14ac:dyDescent="0.3">
      <c r="A386" s="7"/>
      <c r="B386" s="7"/>
      <c r="C386" s="31"/>
      <c r="D386" s="31"/>
      <c r="E386" s="125"/>
      <c r="F386" s="125"/>
      <c r="G386" s="121"/>
      <c r="H386" s="121"/>
      <c r="I386" s="27"/>
      <c r="J386" s="34"/>
      <c r="K386" s="11" t="s">
        <v>259</v>
      </c>
      <c r="L386" s="13">
        <f>COUNTA(L385:L385)</f>
        <v>1</v>
      </c>
      <c r="M386" s="171">
        <f t="shared" ref="M386:AD386" si="95">SUM(M385:M385)</f>
        <v>3</v>
      </c>
      <c r="N386" s="12">
        <f t="shared" si="95"/>
        <v>1</v>
      </c>
      <c r="O386" s="12">
        <f t="shared" si="95"/>
        <v>1</v>
      </c>
      <c r="P386" s="12">
        <f t="shared" si="95"/>
        <v>0</v>
      </c>
      <c r="Q386" s="171">
        <f t="shared" si="95"/>
        <v>3</v>
      </c>
      <c r="R386" s="12">
        <f t="shared" si="95"/>
        <v>1</v>
      </c>
      <c r="S386" s="12">
        <f t="shared" si="95"/>
        <v>1</v>
      </c>
      <c r="T386" s="12">
        <f t="shared" si="95"/>
        <v>0</v>
      </c>
      <c r="U386" s="171">
        <f t="shared" si="95"/>
        <v>0</v>
      </c>
      <c r="V386" s="12">
        <f t="shared" si="95"/>
        <v>0</v>
      </c>
      <c r="W386" s="12">
        <f t="shared" si="95"/>
        <v>0</v>
      </c>
      <c r="X386" s="12">
        <f t="shared" si="95"/>
        <v>0</v>
      </c>
      <c r="Y386" s="12">
        <f t="shared" si="95"/>
        <v>0</v>
      </c>
      <c r="Z386" s="12">
        <f t="shared" si="95"/>
        <v>0</v>
      </c>
      <c r="AA386" s="12">
        <f t="shared" si="95"/>
        <v>0</v>
      </c>
      <c r="AB386" s="12">
        <f t="shared" si="95"/>
        <v>0</v>
      </c>
      <c r="AC386" s="12">
        <f t="shared" si="95"/>
        <v>0</v>
      </c>
      <c r="AD386" s="12">
        <f t="shared" si="95"/>
        <v>0</v>
      </c>
      <c r="AG386" t="str">
        <f t="shared" si="78"/>
        <v/>
      </c>
    </row>
    <row r="387" spans="1:33" x14ac:dyDescent="0.3">
      <c r="A387" s="35"/>
      <c r="B387" s="35"/>
      <c r="C387" s="35"/>
      <c r="D387" s="35"/>
      <c r="E387" s="141"/>
      <c r="F387" s="141"/>
      <c r="G387" s="141"/>
      <c r="H387" s="141"/>
      <c r="I387" s="100"/>
      <c r="J387" s="34"/>
      <c r="K387" s="11"/>
      <c r="L387" s="13"/>
      <c r="M387" s="163"/>
      <c r="N387" s="13"/>
      <c r="O387" s="13"/>
      <c r="P387" s="13"/>
      <c r="Q387" s="171"/>
      <c r="R387" s="12"/>
      <c r="S387" s="12"/>
      <c r="T387" s="12"/>
      <c r="U387" s="171"/>
      <c r="V387" s="12"/>
      <c r="W387" s="12"/>
      <c r="X387" s="12"/>
      <c r="Y387" s="12"/>
      <c r="Z387" s="12"/>
      <c r="AA387" s="12"/>
      <c r="AB387" s="12"/>
      <c r="AC387" s="12"/>
      <c r="AD387" s="113"/>
      <c r="AG387" t="str">
        <f t="shared" si="78"/>
        <v/>
      </c>
    </row>
    <row r="388" spans="1:33" outlineLevel="1" x14ac:dyDescent="0.3">
      <c r="A388" s="35"/>
      <c r="B388" s="35"/>
      <c r="C388" s="35"/>
      <c r="D388" s="35"/>
      <c r="E388" s="141"/>
      <c r="F388" s="141"/>
      <c r="G388" s="141"/>
      <c r="H388" s="141"/>
      <c r="I388" s="100"/>
      <c r="J388" s="68" t="s">
        <v>11</v>
      </c>
      <c r="K388" s="8" t="s">
        <v>12</v>
      </c>
      <c r="L388" s="14"/>
      <c r="M388" s="161"/>
      <c r="N388" s="14"/>
      <c r="O388" s="14"/>
      <c r="P388" s="14"/>
      <c r="Q388" s="172"/>
      <c r="R388" s="9"/>
      <c r="S388" s="9"/>
      <c r="T388" s="9"/>
      <c r="U388" s="172"/>
      <c r="V388" s="9"/>
      <c r="W388" s="9"/>
      <c r="X388" s="9"/>
      <c r="Y388" s="9"/>
      <c r="Z388" s="9"/>
      <c r="AA388" s="9"/>
      <c r="AB388" s="9"/>
      <c r="AC388" s="9"/>
      <c r="AD388" s="113"/>
      <c r="AG388" t="str">
        <f t="shared" si="78"/>
        <v/>
      </c>
    </row>
    <row r="389" spans="1:33" outlineLevel="1" x14ac:dyDescent="0.3">
      <c r="A389" s="2" t="s">
        <v>273</v>
      </c>
      <c r="B389" s="2" t="s">
        <v>78</v>
      </c>
      <c r="C389" s="31">
        <v>594</v>
      </c>
      <c r="D389" s="31" t="s">
        <v>270</v>
      </c>
      <c r="E389" s="121">
        <v>37420</v>
      </c>
      <c r="F389" s="124">
        <v>37539</v>
      </c>
      <c r="G389" s="123" t="s">
        <v>14</v>
      </c>
      <c r="H389" s="123">
        <v>38708</v>
      </c>
      <c r="I389" s="81">
        <v>22577</v>
      </c>
      <c r="J389" s="71">
        <v>120021160</v>
      </c>
      <c r="K389" s="3" t="s">
        <v>620</v>
      </c>
      <c r="L389" s="10" t="s">
        <v>15</v>
      </c>
      <c r="M389" s="170">
        <v>2</v>
      </c>
      <c r="N389">
        <v>1</v>
      </c>
      <c r="O389">
        <v>1</v>
      </c>
      <c r="P389">
        <v>0</v>
      </c>
      <c r="Q389" s="172">
        <v>2</v>
      </c>
      <c r="R389" s="9">
        <v>1</v>
      </c>
      <c r="S389" s="9">
        <v>1</v>
      </c>
      <c r="T389" s="9">
        <v>0</v>
      </c>
      <c r="U389" s="172">
        <v>0</v>
      </c>
      <c r="V389" s="9">
        <v>0</v>
      </c>
      <c r="W389" s="9">
        <v>0</v>
      </c>
      <c r="X389" s="9">
        <v>0</v>
      </c>
      <c r="Y389" s="9">
        <v>0</v>
      </c>
      <c r="Z389" s="9">
        <v>0</v>
      </c>
      <c r="AA389" s="9">
        <v>0</v>
      </c>
      <c r="AB389" s="9">
        <v>0</v>
      </c>
      <c r="AC389" s="9">
        <v>0</v>
      </c>
      <c r="AD389" s="9">
        <v>0</v>
      </c>
      <c r="AG389" t="str">
        <f t="shared" ref="AG389:AG394" si="96">IF(NOT(SUM(S389:T389))=R389,"Error", "")</f>
        <v/>
      </c>
    </row>
    <row r="390" spans="1:33" outlineLevel="1" x14ac:dyDescent="0.3">
      <c r="A390" s="2" t="s">
        <v>273</v>
      </c>
      <c r="B390" s="2" t="s">
        <v>78</v>
      </c>
      <c r="C390" s="31">
        <v>594</v>
      </c>
      <c r="D390" s="31" t="s">
        <v>270</v>
      </c>
      <c r="E390" s="121">
        <v>43636</v>
      </c>
      <c r="F390" s="124">
        <v>44245</v>
      </c>
      <c r="G390" s="123">
        <v>46076</v>
      </c>
      <c r="H390" s="123">
        <v>45374</v>
      </c>
      <c r="I390" s="81"/>
      <c r="J390" s="71" t="s">
        <v>440</v>
      </c>
      <c r="K390" s="19" t="s">
        <v>438</v>
      </c>
      <c r="L390" s="10" t="s">
        <v>31</v>
      </c>
      <c r="M390" s="170">
        <v>463</v>
      </c>
      <c r="N390">
        <v>367</v>
      </c>
      <c r="O390">
        <v>0</v>
      </c>
      <c r="P390">
        <v>367</v>
      </c>
      <c r="Q390" s="172">
        <v>463</v>
      </c>
      <c r="R390" s="9">
        <v>367</v>
      </c>
      <c r="S390" s="9">
        <v>0</v>
      </c>
      <c r="T390" s="9">
        <v>367</v>
      </c>
      <c r="U390" s="172">
        <v>16039</v>
      </c>
      <c r="V390" s="9">
        <v>12869</v>
      </c>
      <c r="W390" s="9">
        <v>0</v>
      </c>
      <c r="X390" s="9">
        <v>0</v>
      </c>
      <c r="Y390" s="9">
        <v>33</v>
      </c>
      <c r="Z390" s="9">
        <v>12869</v>
      </c>
      <c r="AA390" s="9">
        <v>0</v>
      </c>
      <c r="AB390" s="9">
        <v>0</v>
      </c>
      <c r="AC390" s="9">
        <v>0</v>
      </c>
      <c r="AD390" s="9">
        <v>0</v>
      </c>
      <c r="AG390" t="str">
        <f t="shared" si="96"/>
        <v/>
      </c>
    </row>
    <row r="391" spans="1:33" outlineLevel="1" x14ac:dyDescent="0.3">
      <c r="A391" s="2" t="s">
        <v>273</v>
      </c>
      <c r="B391" s="2" t="s">
        <v>78</v>
      </c>
      <c r="C391" s="31">
        <v>594</v>
      </c>
      <c r="D391" s="31" t="s">
        <v>270</v>
      </c>
      <c r="E391" s="121">
        <v>43486</v>
      </c>
      <c r="F391" s="124">
        <v>44616</v>
      </c>
      <c r="G391" s="123">
        <v>46479</v>
      </c>
      <c r="H391" s="123" t="s">
        <v>14</v>
      </c>
      <c r="I391" s="81"/>
      <c r="J391" s="71">
        <v>620190070</v>
      </c>
      <c r="K391" s="19" t="s">
        <v>487</v>
      </c>
      <c r="L391" s="10" t="s">
        <v>15</v>
      </c>
      <c r="M391" s="170">
        <v>2</v>
      </c>
      <c r="N391">
        <v>1</v>
      </c>
      <c r="O391">
        <v>1</v>
      </c>
      <c r="P391">
        <v>0</v>
      </c>
      <c r="Q391" s="172">
        <v>2</v>
      </c>
      <c r="R391" s="9">
        <v>1</v>
      </c>
      <c r="S391" s="9">
        <v>1</v>
      </c>
      <c r="T391" s="9">
        <v>0</v>
      </c>
      <c r="U391" s="172">
        <v>0</v>
      </c>
      <c r="V391" s="9">
        <v>0</v>
      </c>
      <c r="W391" s="9">
        <v>0</v>
      </c>
      <c r="X391" s="9">
        <v>0</v>
      </c>
      <c r="Y391" s="9">
        <v>0</v>
      </c>
      <c r="Z391" s="9">
        <v>0</v>
      </c>
      <c r="AA391" s="9">
        <v>0</v>
      </c>
      <c r="AB391" s="9">
        <v>0</v>
      </c>
      <c r="AC391" s="9">
        <v>0</v>
      </c>
      <c r="AD391" s="9">
        <v>0</v>
      </c>
      <c r="AG391" t="str">
        <f t="shared" si="96"/>
        <v/>
      </c>
    </row>
    <row r="392" spans="1:33" outlineLevel="1" x14ac:dyDescent="0.3">
      <c r="A392" s="2" t="s">
        <v>273</v>
      </c>
      <c r="B392" s="2" t="s">
        <v>78</v>
      </c>
      <c r="C392" s="31">
        <v>594</v>
      </c>
      <c r="D392" s="31" t="s">
        <v>270</v>
      </c>
      <c r="E392" s="121">
        <v>44179</v>
      </c>
      <c r="F392" s="124">
        <v>44299</v>
      </c>
      <c r="G392" s="123">
        <v>46127</v>
      </c>
      <c r="H392" s="123">
        <v>45427</v>
      </c>
      <c r="I392" s="81"/>
      <c r="J392" s="71" t="s">
        <v>441</v>
      </c>
      <c r="K392" s="19" t="s">
        <v>439</v>
      </c>
      <c r="L392" s="10" t="s">
        <v>15</v>
      </c>
      <c r="M392" s="170">
        <v>3</v>
      </c>
      <c r="N392">
        <v>2</v>
      </c>
      <c r="O392">
        <v>2</v>
      </c>
      <c r="P392">
        <v>0</v>
      </c>
      <c r="Q392" s="172">
        <v>3</v>
      </c>
      <c r="R392" s="9">
        <v>2</v>
      </c>
      <c r="S392" s="9">
        <v>2</v>
      </c>
      <c r="T392" s="9">
        <v>0</v>
      </c>
      <c r="U392" s="172">
        <v>0</v>
      </c>
      <c r="V392" s="9">
        <v>0</v>
      </c>
      <c r="W392" s="9">
        <v>0</v>
      </c>
      <c r="X392" s="9">
        <v>0</v>
      </c>
      <c r="Y392" s="9">
        <v>0</v>
      </c>
      <c r="Z392" s="9">
        <v>0</v>
      </c>
      <c r="AA392" s="9">
        <v>0</v>
      </c>
      <c r="AB392" s="9">
        <v>0</v>
      </c>
      <c r="AC392" s="9">
        <v>0</v>
      </c>
      <c r="AD392" s="9">
        <v>0</v>
      </c>
      <c r="AG392" t="str">
        <f t="shared" si="96"/>
        <v/>
      </c>
    </row>
    <row r="393" spans="1:33" x14ac:dyDescent="0.3">
      <c r="A393" s="35"/>
      <c r="B393" s="35"/>
      <c r="C393" s="31"/>
      <c r="D393" s="31"/>
      <c r="E393" s="125"/>
      <c r="F393" s="125"/>
      <c r="G393" s="121"/>
      <c r="H393" s="121"/>
      <c r="I393" s="19"/>
      <c r="J393" s="34"/>
      <c r="K393" s="11" t="s">
        <v>273</v>
      </c>
      <c r="L393" s="13">
        <f>COUNTA(L389:L392)</f>
        <v>4</v>
      </c>
      <c r="M393" s="171">
        <f t="shared" ref="M393:P393" si="97">SUM(M389:M392)</f>
        <v>470</v>
      </c>
      <c r="N393" s="12">
        <f t="shared" si="97"/>
        <v>371</v>
      </c>
      <c r="O393" s="12">
        <f t="shared" si="97"/>
        <v>4</v>
      </c>
      <c r="P393" s="12">
        <f t="shared" si="97"/>
        <v>367</v>
      </c>
      <c r="Q393" s="171">
        <f t="shared" ref="Q393:AD393" si="98">SUM(Q389:Q392)</f>
        <v>470</v>
      </c>
      <c r="R393" s="12">
        <f t="shared" si="98"/>
        <v>371</v>
      </c>
      <c r="S393" s="12">
        <f t="shared" si="98"/>
        <v>4</v>
      </c>
      <c r="T393" s="12">
        <f t="shared" si="98"/>
        <v>367</v>
      </c>
      <c r="U393" s="171">
        <f t="shared" si="98"/>
        <v>16039</v>
      </c>
      <c r="V393" s="12">
        <f t="shared" si="98"/>
        <v>12869</v>
      </c>
      <c r="W393" s="12">
        <f t="shared" si="98"/>
        <v>0</v>
      </c>
      <c r="X393" s="12">
        <f t="shared" si="98"/>
        <v>0</v>
      </c>
      <c r="Y393" s="12">
        <f t="shared" si="98"/>
        <v>33</v>
      </c>
      <c r="Z393" s="12">
        <f t="shared" si="98"/>
        <v>12869</v>
      </c>
      <c r="AA393" s="12">
        <f t="shared" si="98"/>
        <v>0</v>
      </c>
      <c r="AB393" s="12">
        <f t="shared" si="98"/>
        <v>0</v>
      </c>
      <c r="AC393" s="12">
        <f t="shared" si="98"/>
        <v>0</v>
      </c>
      <c r="AD393" s="12">
        <f t="shared" si="98"/>
        <v>0</v>
      </c>
      <c r="AG393" t="str">
        <f t="shared" si="96"/>
        <v/>
      </c>
    </row>
    <row r="394" spans="1:33" x14ac:dyDescent="0.3">
      <c r="A394" s="35"/>
      <c r="B394" s="35"/>
      <c r="C394" s="31"/>
      <c r="D394" s="31"/>
      <c r="E394" s="125"/>
      <c r="F394" s="125"/>
      <c r="G394" s="121"/>
      <c r="H394" s="121"/>
      <c r="I394" s="19"/>
      <c r="J394" s="34"/>
      <c r="K394" s="11"/>
      <c r="L394" s="13"/>
      <c r="M394" s="163"/>
      <c r="N394" s="13"/>
      <c r="O394" s="13"/>
      <c r="P394" s="13"/>
      <c r="Q394" s="171"/>
      <c r="R394" s="12"/>
      <c r="S394" s="12"/>
      <c r="T394" s="12"/>
      <c r="U394" s="171"/>
      <c r="V394" s="12"/>
      <c r="W394" s="12"/>
      <c r="X394" s="12"/>
      <c r="Y394" s="12"/>
      <c r="Z394" s="12"/>
      <c r="AA394" s="12"/>
      <c r="AB394" s="12"/>
      <c r="AC394" s="12"/>
      <c r="AD394" s="113"/>
      <c r="AG394" t="str">
        <f t="shared" si="96"/>
        <v/>
      </c>
    </row>
    <row r="395" spans="1:33" x14ac:dyDescent="0.3">
      <c r="A395" s="35"/>
      <c r="B395" s="35"/>
      <c r="C395" s="31"/>
      <c r="D395" s="31"/>
      <c r="E395" s="125"/>
      <c r="F395" s="125"/>
      <c r="G395" s="121"/>
      <c r="H395" s="121"/>
      <c r="I395" s="19"/>
      <c r="J395" s="34"/>
      <c r="K395" s="15" t="s">
        <v>703</v>
      </c>
      <c r="L395" s="30">
        <f t="shared" ref="L395:AD395" si="99">L15+L19+L34+L54+L58+L62+L67+L76+L85+L103+L113+L124+L130+L134+L139+L143+L152+L161+L165+L172+L176+L180+L185+L191+L195+L199+L203+L209+L217+L221+L232+L278+L286+L296+L301+L305+L323+L328+L336+L339+L344+L353+L357+L362+L374+L382+L386+L393</f>
        <v>246</v>
      </c>
      <c r="M395" s="167">
        <f t="shared" si="99"/>
        <v>26054</v>
      </c>
      <c r="N395" s="30">
        <f t="shared" si="99"/>
        <v>13497</v>
      </c>
      <c r="O395" s="30">
        <f t="shared" si="99"/>
        <v>2202</v>
      </c>
      <c r="P395" s="30">
        <f t="shared" si="99"/>
        <v>11295</v>
      </c>
      <c r="Q395" s="167">
        <f t="shared" si="99"/>
        <v>41874</v>
      </c>
      <c r="R395" s="30">
        <f t="shared" si="99"/>
        <v>27089</v>
      </c>
      <c r="S395" s="30">
        <f t="shared" si="99"/>
        <v>3519</v>
      </c>
      <c r="T395" s="30">
        <f t="shared" si="99"/>
        <v>23570</v>
      </c>
      <c r="U395" s="167">
        <f t="shared" si="99"/>
        <v>28472247</v>
      </c>
      <c r="V395" s="30">
        <f t="shared" si="99"/>
        <v>15876626</v>
      </c>
      <c r="W395" s="30">
        <f t="shared" si="99"/>
        <v>29228</v>
      </c>
      <c r="X395" s="30">
        <f t="shared" si="99"/>
        <v>7473008</v>
      </c>
      <c r="Y395" s="30">
        <f t="shared" si="99"/>
        <v>8591</v>
      </c>
      <c r="Z395" s="30">
        <f t="shared" si="99"/>
        <v>3556266</v>
      </c>
      <c r="AA395" s="30">
        <f t="shared" si="99"/>
        <v>1681</v>
      </c>
      <c r="AB395" s="30">
        <f t="shared" si="99"/>
        <v>770251</v>
      </c>
      <c r="AC395" s="30">
        <f t="shared" si="99"/>
        <v>5374</v>
      </c>
      <c r="AD395" s="30">
        <f t="shared" si="99"/>
        <v>3904199</v>
      </c>
      <c r="AG395" t="str">
        <f>IF(NOT(SUM(S395:T395))=R395,"Error", "")</f>
        <v/>
      </c>
    </row>
    <row r="396" spans="1:33" s="35" customFormat="1" x14ac:dyDescent="0.3">
      <c r="C396" s="117"/>
      <c r="D396" s="117"/>
      <c r="E396" s="149"/>
      <c r="F396" s="141"/>
      <c r="G396" s="150"/>
      <c r="H396" s="150"/>
      <c r="I396" s="118"/>
      <c r="J396" s="119"/>
      <c r="K396" s="15"/>
      <c r="L396" s="116"/>
      <c r="M396" s="168"/>
      <c r="N396" s="116"/>
      <c r="O396" s="116"/>
      <c r="P396" s="116"/>
      <c r="Q396" s="166"/>
      <c r="U396" s="178"/>
      <c r="V396" s="113"/>
      <c r="W396" s="113"/>
      <c r="X396" s="113"/>
      <c r="Y396" s="113"/>
      <c r="Z396" s="113"/>
      <c r="AA396" s="113"/>
      <c r="AB396" s="113"/>
      <c r="AC396" s="113"/>
      <c r="AD396" s="113"/>
    </row>
    <row r="397" spans="1:33" s="35" customFormat="1" x14ac:dyDescent="0.3">
      <c r="C397" s="117"/>
      <c r="D397" s="117"/>
      <c r="E397" s="149"/>
      <c r="F397" s="141"/>
      <c r="G397" s="150"/>
      <c r="H397" s="150"/>
      <c r="I397" s="118"/>
      <c r="J397" s="119"/>
      <c r="K397" s="116" t="s">
        <v>702</v>
      </c>
      <c r="L397" s="120">
        <f>Municipalities!L63</f>
        <v>47</v>
      </c>
      <c r="M397" s="169">
        <f>Municipalities!M63</f>
        <v>6377</v>
      </c>
      <c r="N397" s="120">
        <f>Municipalities!N63</f>
        <v>5206</v>
      </c>
      <c r="O397" s="120">
        <f>Municipalities!O63</f>
        <v>1292</v>
      </c>
      <c r="P397" s="120">
        <f>Municipalities!P63</f>
        <v>3768</v>
      </c>
      <c r="Q397" s="169">
        <f>Municipalities!M63</f>
        <v>6377</v>
      </c>
      <c r="R397" s="120">
        <f>Municipalities!N63</f>
        <v>5206</v>
      </c>
      <c r="S397" s="120">
        <f>Municipalities!O63</f>
        <v>1292</v>
      </c>
      <c r="T397" s="120">
        <f>Municipalities!P63</f>
        <v>3768</v>
      </c>
      <c r="U397" s="169">
        <f>Municipalities!Q63</f>
        <v>8205914</v>
      </c>
      <c r="V397" s="120">
        <f>Municipalities!R63</f>
        <v>5423539</v>
      </c>
      <c r="W397" s="120">
        <f>Municipalities!S63</f>
        <v>15159</v>
      </c>
      <c r="X397" s="120">
        <f>Municipalities!T63</f>
        <v>3970301</v>
      </c>
      <c r="Y397" s="120">
        <f>Municipalities!U63</f>
        <v>549</v>
      </c>
      <c r="Z397" s="120">
        <f>Municipalities!V63</f>
        <v>234168</v>
      </c>
      <c r="AA397" s="120">
        <f>Municipalities!W63</f>
        <v>1431</v>
      </c>
      <c r="AB397" s="120">
        <f>Municipalities!X63</f>
        <v>587154</v>
      </c>
      <c r="AC397" s="120">
        <f>Municipalities!Y63</f>
        <v>809</v>
      </c>
      <c r="AD397" s="120">
        <f>Municipalities!Z63</f>
        <v>631916</v>
      </c>
    </row>
    <row r="398" spans="1:33" s="35" customFormat="1" x14ac:dyDescent="0.3">
      <c r="C398" s="117"/>
      <c r="D398" s="117"/>
      <c r="E398" s="149"/>
      <c r="F398" s="141"/>
      <c r="G398" s="150"/>
      <c r="H398" s="150"/>
      <c r="I398" s="118"/>
      <c r="J398" s="119"/>
      <c r="K398" s="13" t="s">
        <v>706</v>
      </c>
      <c r="L398" s="120">
        <f t="shared" ref="L398:AD398" si="100">L395+L397</f>
        <v>293</v>
      </c>
      <c r="M398" s="169">
        <f t="shared" ref="M398:P398" si="101">M395+M397</f>
        <v>32431</v>
      </c>
      <c r="N398" s="120">
        <f t="shared" si="101"/>
        <v>18703</v>
      </c>
      <c r="O398" s="120">
        <f t="shared" si="101"/>
        <v>3494</v>
      </c>
      <c r="P398" s="120">
        <f t="shared" si="101"/>
        <v>15063</v>
      </c>
      <c r="Q398" s="169">
        <f t="shared" si="100"/>
        <v>48251</v>
      </c>
      <c r="R398" s="120">
        <f t="shared" si="100"/>
        <v>32295</v>
      </c>
      <c r="S398" s="120">
        <f t="shared" si="100"/>
        <v>4811</v>
      </c>
      <c r="T398" s="120">
        <f t="shared" si="100"/>
        <v>27338</v>
      </c>
      <c r="U398" s="169">
        <f t="shared" si="100"/>
        <v>36678161</v>
      </c>
      <c r="V398" s="120">
        <f t="shared" si="100"/>
        <v>21300165</v>
      </c>
      <c r="W398" s="120">
        <f t="shared" si="100"/>
        <v>44387</v>
      </c>
      <c r="X398" s="120">
        <f t="shared" si="100"/>
        <v>11443309</v>
      </c>
      <c r="Y398" s="120">
        <f t="shared" si="100"/>
        <v>9140</v>
      </c>
      <c r="Z398" s="120">
        <f t="shared" si="100"/>
        <v>3790434</v>
      </c>
      <c r="AA398" s="120">
        <f t="shared" si="100"/>
        <v>3112</v>
      </c>
      <c r="AB398" s="120">
        <f t="shared" si="100"/>
        <v>1357405</v>
      </c>
      <c r="AC398" s="120">
        <f t="shared" si="100"/>
        <v>6183</v>
      </c>
      <c r="AD398" s="120">
        <f t="shared" si="100"/>
        <v>4536115</v>
      </c>
    </row>
    <row r="399" spans="1:33" x14ac:dyDescent="0.3">
      <c r="A399" s="2"/>
      <c r="B399" s="2"/>
      <c r="C399" s="31"/>
      <c r="D399" s="31"/>
      <c r="E399" s="151"/>
      <c r="F399" s="152"/>
      <c r="G399" s="153"/>
      <c r="H399" s="153"/>
      <c r="I399" s="28"/>
      <c r="J399" s="25"/>
      <c r="K399" s="13"/>
      <c r="L399" s="10"/>
      <c r="M399" s="10"/>
      <c r="N399" s="10"/>
      <c r="O399" s="10"/>
      <c r="P399" s="10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</row>
    <row r="400" spans="1:33" x14ac:dyDescent="0.3">
      <c r="A400" s="16"/>
      <c r="B400" s="16"/>
      <c r="C400" s="31"/>
      <c r="D400" s="31"/>
      <c r="E400" s="151"/>
      <c r="F400" s="152"/>
      <c r="G400" s="153"/>
      <c r="H400" s="153"/>
      <c r="I400" s="28"/>
      <c r="J400" s="50"/>
      <c r="K400" s="3" t="s">
        <v>358</v>
      </c>
      <c r="L400" s="40"/>
      <c r="M400" s="40"/>
      <c r="N400" s="40"/>
      <c r="O400" s="40"/>
      <c r="P400" s="40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</row>
    <row r="401" spans="1:30" x14ac:dyDescent="0.3">
      <c r="A401" s="2"/>
      <c r="B401" s="2"/>
      <c r="C401" s="31"/>
      <c r="D401" s="31"/>
      <c r="E401" s="151"/>
      <c r="F401" s="152"/>
      <c r="G401" s="153"/>
      <c r="H401" s="153"/>
      <c r="I401" s="28"/>
      <c r="J401" s="19"/>
      <c r="K401" s="3" t="s">
        <v>359</v>
      </c>
      <c r="L401" s="10"/>
      <c r="M401" s="10"/>
      <c r="N401" s="10"/>
      <c r="O401" s="10"/>
      <c r="P401" s="10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</row>
    <row r="402" spans="1:30" x14ac:dyDescent="0.3">
      <c r="A402" s="16"/>
      <c r="B402" s="16"/>
      <c r="C402" s="31"/>
      <c r="D402" s="31"/>
      <c r="E402" s="151"/>
      <c r="F402" s="152"/>
      <c r="G402" s="153"/>
      <c r="H402" s="153"/>
      <c r="I402" s="28"/>
      <c r="J402" s="25"/>
      <c r="K402" s="11"/>
      <c r="L402" s="44"/>
      <c r="M402" s="44"/>
      <c r="N402" s="44"/>
      <c r="O402" s="44"/>
      <c r="P402" s="44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</row>
    <row r="403" spans="1:30" x14ac:dyDescent="0.3">
      <c r="A403" s="16"/>
      <c r="B403" s="16"/>
      <c r="C403" s="31"/>
      <c r="D403" s="31"/>
      <c r="E403" s="151"/>
      <c r="F403" s="152"/>
      <c r="G403" s="153"/>
      <c r="H403" s="153"/>
      <c r="I403" s="28"/>
      <c r="J403" s="48"/>
      <c r="K403" s="47"/>
      <c r="L403" s="44"/>
      <c r="M403" s="44"/>
      <c r="N403" s="44"/>
      <c r="O403" s="44"/>
      <c r="P403" s="44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</row>
    <row r="404" spans="1:30" x14ac:dyDescent="0.3">
      <c r="A404" s="16"/>
      <c r="B404" s="16"/>
      <c r="C404" s="31"/>
      <c r="D404" s="31"/>
      <c r="E404" s="151"/>
      <c r="F404" s="152"/>
      <c r="G404" s="153"/>
      <c r="H404" s="153"/>
      <c r="I404" s="28"/>
      <c r="J404" s="48"/>
      <c r="K404" s="47"/>
      <c r="L404" s="44"/>
      <c r="M404" s="44"/>
      <c r="N404" s="44"/>
      <c r="O404" s="44"/>
      <c r="P404" s="44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</row>
    <row r="405" spans="1:30" x14ac:dyDescent="0.3">
      <c r="A405" s="16"/>
      <c r="B405" s="16"/>
      <c r="C405" s="31"/>
      <c r="D405" s="31"/>
      <c r="E405" s="151"/>
      <c r="F405" s="152"/>
      <c r="G405" s="153"/>
      <c r="H405" s="153"/>
      <c r="I405" s="28"/>
      <c r="J405" s="25"/>
      <c r="K405" s="11"/>
      <c r="L405" s="44"/>
      <c r="M405" s="44"/>
      <c r="N405" s="44"/>
      <c r="O405" s="44"/>
      <c r="P405" s="44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</row>
    <row r="406" spans="1:30" x14ac:dyDescent="0.3">
      <c r="A406" s="16"/>
      <c r="B406" s="16"/>
      <c r="C406" s="31"/>
      <c r="D406" s="31"/>
      <c r="E406" s="151"/>
      <c r="F406" s="152"/>
      <c r="G406" s="153"/>
      <c r="H406" s="153"/>
      <c r="I406" s="28"/>
      <c r="J406" s="25"/>
      <c r="K406" s="11"/>
      <c r="L406" s="44"/>
      <c r="M406" s="44"/>
      <c r="N406" s="44"/>
      <c r="O406" s="44"/>
      <c r="P406" s="44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</row>
    <row r="407" spans="1:30" x14ac:dyDescent="0.3">
      <c r="A407" s="16"/>
      <c r="B407" s="16"/>
      <c r="C407" s="31"/>
      <c r="D407" s="31"/>
      <c r="E407" s="151"/>
      <c r="F407" s="152"/>
      <c r="G407" s="153"/>
      <c r="H407" s="153"/>
      <c r="I407" s="28"/>
      <c r="J407" s="50"/>
      <c r="K407" s="37"/>
      <c r="L407" s="40"/>
      <c r="M407" s="40"/>
      <c r="N407" s="40"/>
      <c r="O407" s="40"/>
      <c r="P407" s="40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</row>
    <row r="408" spans="1:30" x14ac:dyDescent="0.3">
      <c r="A408" s="16"/>
      <c r="B408" s="16"/>
      <c r="C408" s="31"/>
      <c r="D408" s="31"/>
      <c r="E408" s="151"/>
      <c r="F408" s="152"/>
      <c r="G408" s="153"/>
      <c r="H408" s="153"/>
      <c r="I408" s="28"/>
      <c r="J408" s="25"/>
      <c r="K408" s="11"/>
      <c r="L408" s="44"/>
      <c r="M408" s="44"/>
      <c r="N408" s="44"/>
      <c r="O408" s="44"/>
      <c r="P408" s="44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</row>
    <row r="409" spans="1:30" x14ac:dyDescent="0.3">
      <c r="A409" s="16"/>
      <c r="B409" s="16"/>
      <c r="C409" s="31"/>
      <c r="D409" s="31"/>
      <c r="E409" s="151"/>
      <c r="F409" s="152"/>
      <c r="G409" s="153"/>
      <c r="H409" s="153"/>
      <c r="I409" s="28"/>
    </row>
    <row r="410" spans="1:30" x14ac:dyDescent="0.3">
      <c r="A410" s="16"/>
      <c r="B410" s="16"/>
      <c r="C410" s="31"/>
      <c r="D410" s="31"/>
      <c r="E410" s="151"/>
      <c r="F410" s="152"/>
      <c r="G410" s="153"/>
      <c r="H410" s="153"/>
      <c r="I410" s="28"/>
      <c r="K410" s="37"/>
    </row>
    <row r="411" spans="1:30" x14ac:dyDescent="0.3">
      <c r="A411" s="16"/>
      <c r="B411" s="16"/>
      <c r="C411" s="31"/>
      <c r="D411" s="31"/>
      <c r="E411" s="151"/>
      <c r="F411" s="152"/>
      <c r="G411" s="153"/>
      <c r="H411" s="153"/>
      <c r="I411" s="28"/>
      <c r="J411" s="25"/>
      <c r="K411" s="11"/>
      <c r="L411" s="40"/>
      <c r="M411" s="40"/>
      <c r="N411" s="40"/>
      <c r="O411" s="40"/>
      <c r="P411" s="40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</row>
    <row r="412" spans="1:30" x14ac:dyDescent="0.3">
      <c r="A412" s="16"/>
      <c r="B412" s="16"/>
      <c r="C412" s="31"/>
      <c r="D412" s="31"/>
      <c r="E412" s="151"/>
      <c r="F412" s="152"/>
      <c r="G412" s="153"/>
      <c r="H412" s="153"/>
      <c r="I412" s="28"/>
      <c r="J412" s="25"/>
      <c r="K412" s="11"/>
      <c r="L412" s="40"/>
      <c r="M412" s="40"/>
      <c r="N412" s="40"/>
      <c r="O412" s="40"/>
      <c r="P412" s="40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</row>
    <row r="413" spans="1:30" x14ac:dyDescent="0.3">
      <c r="A413" s="16"/>
      <c r="B413" s="16"/>
      <c r="C413" s="31"/>
      <c r="D413" s="31"/>
      <c r="E413" s="151"/>
      <c r="F413" s="152"/>
      <c r="G413" s="153"/>
      <c r="H413" s="153"/>
      <c r="I413" s="28"/>
      <c r="J413" s="51"/>
      <c r="K413" s="37"/>
      <c r="L413" s="40"/>
      <c r="M413" s="40"/>
      <c r="N413" s="40"/>
      <c r="O413" s="40"/>
      <c r="P413" s="40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</row>
    <row r="414" spans="1:30" x14ac:dyDescent="0.3">
      <c r="A414" s="16"/>
      <c r="B414" s="16"/>
      <c r="C414" s="31"/>
      <c r="D414" s="31"/>
      <c r="E414" s="151"/>
      <c r="F414" s="152"/>
      <c r="G414" s="153"/>
      <c r="H414" s="153"/>
      <c r="I414" s="28"/>
      <c r="J414" s="25"/>
      <c r="K414" s="11"/>
      <c r="L414" s="40"/>
      <c r="M414" s="40"/>
      <c r="N414" s="40"/>
      <c r="O414" s="40"/>
      <c r="P414" s="40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</row>
    <row r="415" spans="1:30" x14ac:dyDescent="0.3">
      <c r="A415" s="16"/>
      <c r="B415" s="16"/>
      <c r="C415" s="31"/>
      <c r="D415" s="31"/>
      <c r="E415" s="151"/>
      <c r="F415" s="152"/>
      <c r="G415" s="153"/>
      <c r="H415" s="153"/>
      <c r="I415" s="28"/>
      <c r="J415" s="25"/>
      <c r="K415" s="11"/>
      <c r="L415" s="40"/>
      <c r="M415" s="40"/>
      <c r="N415" s="40"/>
      <c r="O415" s="40"/>
      <c r="P415" s="40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</row>
    <row r="416" spans="1:30" x14ac:dyDescent="0.3">
      <c r="A416" s="16"/>
      <c r="B416" s="16"/>
      <c r="C416" s="31"/>
      <c r="D416" s="31"/>
      <c r="E416" s="151"/>
      <c r="F416" s="152"/>
      <c r="G416" s="153"/>
      <c r="H416" s="153"/>
      <c r="I416" s="28"/>
      <c r="J416" s="25"/>
      <c r="K416" s="19"/>
      <c r="L416" s="40"/>
      <c r="M416" s="40"/>
      <c r="N416" s="40"/>
      <c r="O416" s="40"/>
      <c r="P416" s="40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</row>
    <row r="417" spans="1:30" x14ac:dyDescent="0.3">
      <c r="A417" s="16"/>
      <c r="B417" s="16"/>
      <c r="C417" s="31"/>
      <c r="D417" s="31"/>
      <c r="E417" s="151"/>
      <c r="F417" s="152"/>
      <c r="G417" s="153"/>
      <c r="H417" s="153"/>
      <c r="I417" s="28"/>
      <c r="J417" s="25"/>
      <c r="K417" s="11"/>
      <c r="L417" s="44"/>
      <c r="M417" s="44"/>
      <c r="N417" s="44"/>
      <c r="O417" s="44"/>
      <c r="P417" s="44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</row>
    <row r="418" spans="1:30" x14ac:dyDescent="0.3">
      <c r="A418" s="16"/>
      <c r="B418" s="16"/>
      <c r="C418" s="31"/>
      <c r="D418" s="31"/>
      <c r="E418" s="151"/>
      <c r="F418" s="152"/>
      <c r="G418" s="153"/>
      <c r="H418" s="153"/>
      <c r="I418" s="28"/>
      <c r="J418" s="25"/>
      <c r="K418" s="11"/>
      <c r="L418" s="44"/>
      <c r="M418" s="44"/>
      <c r="N418" s="44"/>
      <c r="O418" s="44"/>
      <c r="P418" s="44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</row>
    <row r="419" spans="1:30" x14ac:dyDescent="0.3">
      <c r="A419" s="16"/>
      <c r="B419" s="16"/>
      <c r="C419" s="31"/>
      <c r="D419" s="31"/>
      <c r="E419" s="151"/>
      <c r="F419" s="152"/>
      <c r="G419" s="153"/>
      <c r="H419" s="153"/>
      <c r="I419" s="28"/>
      <c r="J419" s="25"/>
      <c r="K419" s="19"/>
      <c r="L419" s="44"/>
      <c r="M419" s="44"/>
      <c r="N419" s="44"/>
      <c r="O419" s="44"/>
      <c r="P419" s="44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</row>
    <row r="420" spans="1:30" x14ac:dyDescent="0.3">
      <c r="A420" s="16"/>
      <c r="B420" s="16"/>
      <c r="C420" s="31"/>
      <c r="D420" s="31"/>
      <c r="E420" s="151"/>
      <c r="F420" s="152"/>
      <c r="G420" s="153"/>
      <c r="H420" s="153"/>
      <c r="I420" s="28"/>
      <c r="J420" s="25"/>
      <c r="K420" s="11"/>
      <c r="L420" s="40"/>
      <c r="M420" s="40"/>
      <c r="N420" s="40"/>
      <c r="O420" s="40"/>
      <c r="P420" s="40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</row>
    <row r="421" spans="1:30" x14ac:dyDescent="0.3">
      <c r="A421" s="16"/>
      <c r="B421" s="16"/>
      <c r="C421" s="31"/>
      <c r="D421" s="31"/>
      <c r="E421" s="151"/>
      <c r="F421" s="152"/>
      <c r="G421" s="153"/>
      <c r="H421" s="153"/>
      <c r="I421" s="28"/>
      <c r="J421" s="25"/>
      <c r="K421" s="11"/>
      <c r="L421" s="40"/>
      <c r="M421" s="40"/>
      <c r="N421" s="40"/>
      <c r="O421" s="40"/>
      <c r="P421" s="40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</row>
    <row r="422" spans="1:30" x14ac:dyDescent="0.3">
      <c r="A422" s="16"/>
      <c r="B422" s="16"/>
      <c r="C422" s="31"/>
      <c r="D422" s="31"/>
      <c r="E422" s="151"/>
      <c r="F422" s="152"/>
      <c r="G422" s="153"/>
      <c r="H422" s="153"/>
      <c r="I422" s="28"/>
      <c r="J422" s="25"/>
      <c r="K422" s="37"/>
      <c r="L422" s="40"/>
      <c r="M422" s="40"/>
      <c r="N422" s="40"/>
      <c r="O422" s="40"/>
      <c r="P422" s="40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</row>
    <row r="423" spans="1:30" x14ac:dyDescent="0.3">
      <c r="A423" s="16"/>
      <c r="B423" s="16"/>
      <c r="C423" s="31"/>
      <c r="D423" s="31"/>
      <c r="E423" s="151"/>
      <c r="F423" s="152"/>
      <c r="G423" s="153"/>
      <c r="H423" s="153"/>
      <c r="I423" s="28"/>
      <c r="J423" s="25"/>
      <c r="K423" s="11"/>
      <c r="L423" s="40"/>
      <c r="M423" s="40"/>
      <c r="N423" s="40"/>
      <c r="O423" s="40"/>
      <c r="P423" s="40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</row>
    <row r="424" spans="1:30" x14ac:dyDescent="0.3">
      <c r="A424" s="16"/>
      <c r="B424" s="16"/>
      <c r="C424" s="31"/>
      <c r="D424" s="31"/>
      <c r="E424" s="151"/>
      <c r="F424" s="152"/>
      <c r="G424" s="153"/>
      <c r="H424" s="153"/>
      <c r="I424" s="28"/>
      <c r="J424" s="25"/>
      <c r="K424" s="11"/>
      <c r="L424" s="40"/>
      <c r="M424" s="40"/>
      <c r="N424" s="40"/>
      <c r="O424" s="40"/>
      <c r="P424" s="40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</row>
    <row r="425" spans="1:30" x14ac:dyDescent="0.3">
      <c r="A425" s="16"/>
      <c r="B425" s="16"/>
      <c r="C425" s="31"/>
      <c r="D425" s="31"/>
      <c r="E425" s="151"/>
      <c r="F425" s="152"/>
      <c r="G425" s="153"/>
      <c r="H425" s="153"/>
      <c r="I425" s="28"/>
      <c r="J425" s="48"/>
      <c r="K425" s="45"/>
      <c r="L425" s="44"/>
      <c r="M425" s="44"/>
      <c r="N425" s="44"/>
      <c r="O425" s="44"/>
      <c r="P425" s="44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</row>
    <row r="426" spans="1:30" x14ac:dyDescent="0.3">
      <c r="A426" s="16"/>
      <c r="B426" s="16"/>
      <c r="C426" s="31"/>
      <c r="D426" s="31"/>
      <c r="E426" s="151"/>
      <c r="F426" s="152"/>
      <c r="G426" s="153"/>
      <c r="H426" s="153"/>
      <c r="I426" s="28"/>
      <c r="J426" s="25"/>
      <c r="K426" s="11"/>
      <c r="L426" s="10"/>
      <c r="M426" s="10"/>
      <c r="N426" s="10"/>
      <c r="O426" s="10"/>
      <c r="P426" s="10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</row>
    <row r="427" spans="1:30" x14ac:dyDescent="0.3">
      <c r="A427" s="16"/>
      <c r="B427" s="16"/>
      <c r="C427" s="31"/>
      <c r="D427" s="31"/>
      <c r="E427" s="151"/>
      <c r="F427" s="152"/>
      <c r="G427" s="153"/>
      <c r="H427" s="153"/>
      <c r="I427" s="28"/>
      <c r="J427" s="25"/>
      <c r="K427" s="11"/>
      <c r="L427" s="10"/>
      <c r="M427" s="10"/>
      <c r="N427" s="10"/>
      <c r="O427" s="10"/>
      <c r="P427" s="10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</row>
    <row r="428" spans="1:30" x14ac:dyDescent="0.3">
      <c r="A428" s="16"/>
      <c r="B428" s="16"/>
      <c r="C428" s="31"/>
      <c r="D428" s="31"/>
      <c r="E428" s="151"/>
      <c r="F428" s="152"/>
      <c r="G428" s="153"/>
      <c r="H428" s="153"/>
      <c r="I428" s="28"/>
      <c r="J428" s="43"/>
      <c r="K428" s="37"/>
      <c r="L428" s="44"/>
      <c r="M428" s="44"/>
      <c r="N428" s="44"/>
      <c r="O428" s="44"/>
      <c r="P428" s="44"/>
      <c r="Q428" s="45"/>
      <c r="R428" s="45"/>
      <c r="S428" s="45"/>
      <c r="T428" s="45"/>
      <c r="U428" s="46"/>
      <c r="V428" s="46"/>
      <c r="W428" s="46"/>
      <c r="X428" s="46"/>
      <c r="Y428" s="46"/>
      <c r="Z428" s="46"/>
      <c r="AA428" s="46"/>
      <c r="AB428" s="46"/>
      <c r="AC428" s="49"/>
      <c r="AD428" s="46"/>
    </row>
    <row r="429" spans="1:30" x14ac:dyDescent="0.3">
      <c r="A429" s="16"/>
      <c r="B429" s="16"/>
      <c r="C429" s="31"/>
      <c r="D429" s="31"/>
      <c r="E429" s="151"/>
      <c r="F429" s="152"/>
      <c r="G429" s="153"/>
      <c r="H429" s="153"/>
      <c r="I429" s="28"/>
      <c r="J429" s="25"/>
      <c r="K429" s="11"/>
      <c r="L429" s="40"/>
      <c r="M429" s="40"/>
      <c r="N429" s="40"/>
      <c r="O429" s="40"/>
      <c r="P429" s="40"/>
      <c r="Q429" s="41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</row>
    <row r="430" spans="1:30" x14ac:dyDescent="0.3">
      <c r="A430" s="16"/>
      <c r="B430" s="16"/>
      <c r="C430" s="31"/>
      <c r="D430" s="31"/>
      <c r="E430" s="151"/>
      <c r="F430" s="152"/>
      <c r="G430" s="153"/>
      <c r="H430" s="153"/>
      <c r="I430" s="28"/>
      <c r="J430" s="25"/>
      <c r="K430" s="11"/>
      <c r="L430" s="40"/>
      <c r="M430" s="40"/>
      <c r="N430" s="40"/>
      <c r="O430" s="40"/>
      <c r="P430" s="40"/>
      <c r="Q430" s="41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</row>
    <row r="431" spans="1:30" x14ac:dyDescent="0.3">
      <c r="A431" s="16"/>
      <c r="B431" s="16"/>
      <c r="C431" s="31"/>
      <c r="D431" s="31"/>
      <c r="E431" s="151"/>
      <c r="F431" s="152"/>
      <c r="G431" s="153"/>
      <c r="H431" s="153"/>
      <c r="I431" s="28"/>
      <c r="J431" s="43"/>
      <c r="K431" s="48"/>
      <c r="L431" s="44"/>
      <c r="M431" s="44"/>
      <c r="N431" s="44"/>
      <c r="O431" s="44"/>
      <c r="P431" s="44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</row>
    <row r="432" spans="1:30" x14ac:dyDescent="0.3">
      <c r="A432" s="16"/>
      <c r="B432" s="16"/>
      <c r="C432" s="31"/>
      <c r="D432" s="31"/>
      <c r="E432" s="151"/>
      <c r="F432" s="152"/>
      <c r="G432" s="153"/>
      <c r="H432" s="153"/>
      <c r="I432" s="28"/>
      <c r="J432" s="43"/>
      <c r="K432" s="47"/>
      <c r="L432" s="44"/>
      <c r="M432" s="44"/>
      <c r="N432" s="44"/>
      <c r="O432" s="44"/>
      <c r="P432" s="44"/>
      <c r="Q432" s="49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</row>
    <row r="433" spans="1:30" x14ac:dyDescent="0.3">
      <c r="A433" s="16"/>
      <c r="B433" s="16"/>
      <c r="C433" s="31"/>
      <c r="D433" s="31"/>
      <c r="E433" s="151"/>
      <c r="F433" s="152"/>
      <c r="G433" s="153"/>
      <c r="H433" s="153"/>
      <c r="I433" s="28"/>
      <c r="J433" s="25"/>
      <c r="K433" s="11"/>
      <c r="L433" s="44"/>
      <c r="M433" s="44"/>
      <c r="N433" s="44"/>
      <c r="O433" s="44"/>
      <c r="P433" s="44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</row>
    <row r="434" spans="1:30" x14ac:dyDescent="0.3">
      <c r="A434" s="16"/>
      <c r="B434" s="16"/>
      <c r="C434" s="31"/>
      <c r="D434" s="31"/>
      <c r="E434" s="151"/>
      <c r="F434" s="152"/>
      <c r="G434" s="153"/>
      <c r="H434" s="153"/>
      <c r="I434" s="28"/>
    </row>
    <row r="435" spans="1:30" x14ac:dyDescent="0.3">
      <c r="A435" s="2"/>
      <c r="B435" s="2"/>
      <c r="C435" s="31"/>
      <c r="D435" s="31"/>
      <c r="E435" s="151"/>
      <c r="F435" s="152"/>
      <c r="G435" s="153"/>
      <c r="H435" s="153"/>
      <c r="I435" s="28"/>
      <c r="J435" s="19"/>
      <c r="K435" s="19"/>
      <c r="L435" s="26"/>
      <c r="M435" s="26"/>
      <c r="N435" s="26"/>
      <c r="O435" s="26"/>
      <c r="P435" s="26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</row>
    <row r="436" spans="1:30" x14ac:dyDescent="0.3">
      <c r="A436" s="16"/>
      <c r="B436" s="16"/>
      <c r="C436" s="31"/>
      <c r="D436" s="31"/>
      <c r="E436" s="151"/>
      <c r="F436" s="152"/>
      <c r="G436" s="153"/>
      <c r="H436" s="153"/>
      <c r="I436" s="28"/>
      <c r="J436" s="25"/>
      <c r="K436" s="19"/>
      <c r="L436" s="44"/>
      <c r="M436" s="44"/>
      <c r="N436" s="44"/>
      <c r="O436" s="44"/>
      <c r="P436" s="44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</row>
    <row r="437" spans="1:30" x14ac:dyDescent="0.3">
      <c r="A437" s="16"/>
      <c r="B437" s="16"/>
      <c r="C437" s="31"/>
      <c r="D437" s="31"/>
      <c r="E437" s="151"/>
      <c r="F437" s="152"/>
      <c r="G437" s="153"/>
      <c r="H437" s="153"/>
      <c r="I437" s="28"/>
      <c r="J437" s="25"/>
      <c r="K437" s="19"/>
      <c r="L437" s="44"/>
      <c r="M437" s="44"/>
      <c r="N437" s="44"/>
      <c r="O437" s="44"/>
      <c r="P437" s="44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</row>
    <row r="438" spans="1:30" x14ac:dyDescent="0.3">
      <c r="A438" s="16"/>
      <c r="B438" s="16"/>
      <c r="C438" s="31"/>
      <c r="D438" s="31"/>
      <c r="K438" s="19"/>
    </row>
    <row r="439" spans="1:30" x14ac:dyDescent="0.3">
      <c r="A439" s="16"/>
      <c r="B439" s="16"/>
      <c r="C439" s="31"/>
      <c r="D439" s="31"/>
      <c r="E439" s="151"/>
      <c r="F439" s="152"/>
      <c r="G439" s="153"/>
      <c r="H439" s="153"/>
      <c r="I439" s="28"/>
      <c r="J439" s="25"/>
      <c r="K439" s="11"/>
      <c r="L439" s="10"/>
      <c r="M439" s="10"/>
      <c r="N439" s="10"/>
      <c r="O439" s="10"/>
      <c r="P439" s="10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</row>
    <row r="440" spans="1:30" x14ac:dyDescent="0.3">
      <c r="A440" s="16"/>
      <c r="B440" s="16"/>
      <c r="C440" s="31"/>
      <c r="D440" s="31"/>
      <c r="E440" s="151"/>
      <c r="F440" s="152"/>
      <c r="G440" s="153"/>
      <c r="H440" s="153"/>
      <c r="I440" s="28"/>
      <c r="J440" s="25"/>
      <c r="K440" s="11"/>
      <c r="L440" s="10"/>
      <c r="M440" s="10"/>
      <c r="N440" s="10"/>
      <c r="O440" s="10"/>
      <c r="P440" s="10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</row>
    <row r="441" spans="1:30" x14ac:dyDescent="0.3">
      <c r="A441" s="16"/>
      <c r="B441" s="16"/>
      <c r="C441" s="31"/>
      <c r="D441" s="31"/>
      <c r="E441" s="151"/>
      <c r="F441" s="152"/>
      <c r="G441" s="153"/>
      <c r="H441" s="153"/>
      <c r="I441" s="28"/>
      <c r="J441" s="25"/>
      <c r="K441" s="19"/>
      <c r="L441" s="10"/>
      <c r="M441" s="10"/>
      <c r="N441" s="10"/>
      <c r="O441" s="10"/>
      <c r="P441" s="10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</row>
    <row r="442" spans="1:30" x14ac:dyDescent="0.3">
      <c r="A442" s="16"/>
      <c r="B442" s="16"/>
      <c r="C442" s="31"/>
      <c r="D442" s="31"/>
      <c r="E442" s="151"/>
      <c r="F442" s="152"/>
      <c r="G442" s="153"/>
      <c r="H442" s="153"/>
      <c r="I442" s="28"/>
      <c r="J442" s="25"/>
      <c r="K442" s="11"/>
      <c r="L442" s="16"/>
      <c r="M442" s="16"/>
      <c r="N442" s="16"/>
      <c r="O442" s="16"/>
      <c r="P442" s="16"/>
      <c r="Q442" s="16"/>
      <c r="R442" s="16"/>
      <c r="S442" s="16"/>
      <c r="T442" s="16"/>
      <c r="U442" s="9"/>
      <c r="V442" s="16"/>
      <c r="W442" s="16"/>
      <c r="X442" s="16"/>
      <c r="Y442" s="16"/>
      <c r="Z442" s="16"/>
      <c r="AA442" s="16"/>
      <c r="AB442" s="16"/>
      <c r="AC442" s="16"/>
      <c r="AD442" s="16"/>
    </row>
    <row r="443" spans="1:30" x14ac:dyDescent="0.3"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</row>
    <row r="444" spans="1:30" x14ac:dyDescent="0.3">
      <c r="J444" s="37"/>
      <c r="U444" s="9"/>
    </row>
    <row r="445" spans="1:30" x14ac:dyDescent="0.3">
      <c r="J445" s="37"/>
      <c r="K445" s="53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</row>
    <row r="446" spans="1:30" x14ac:dyDescent="0.3">
      <c r="K446" s="53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</row>
    <row r="447" spans="1:30" x14ac:dyDescent="0.3">
      <c r="K447" s="53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</row>
    <row r="448" spans="1:30" x14ac:dyDescent="0.3">
      <c r="K448" s="53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</row>
    <row r="449" spans="11:30" x14ac:dyDescent="0.3">
      <c r="K449" s="53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</row>
    <row r="450" spans="11:30" x14ac:dyDescent="0.3">
      <c r="K450" s="53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</row>
    <row r="451" spans="11:30" x14ac:dyDescent="0.3">
      <c r="K451" s="53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  <c r="AA451" s="42"/>
      <c r="AB451" s="42"/>
      <c r="AC451" s="42"/>
      <c r="AD451" s="42"/>
    </row>
  </sheetData>
  <sortState xmlns:xlrd2="http://schemas.microsoft.com/office/spreadsheetml/2017/richdata2" ref="X124:AU130">
    <sortCondition ref="AE124:AE130"/>
  </sortState>
  <dataConsolidate/>
  <mergeCells count="6">
    <mergeCell ref="J1:AD1"/>
    <mergeCell ref="J2:AD2"/>
    <mergeCell ref="Q3:T3"/>
    <mergeCell ref="M3:P3"/>
    <mergeCell ref="J3:L3"/>
    <mergeCell ref="U3:AD3"/>
  </mergeCells>
  <pageMargins left="0.45" right="0.45" top="0.45" bottom="0.45" header="0" footer="0"/>
  <pageSetup paperSize="17" scale="81" fitToHeight="0" orientation="landscape" r:id="rId1"/>
  <ignoredErrors>
    <ignoredError sqref="J112 J100 J28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E7E08-49B3-4A48-9E17-776687D50A6F}">
  <sheetPr>
    <pageSetUpPr fitToPage="1"/>
  </sheetPr>
  <dimension ref="A1:AA65"/>
  <sheetViews>
    <sheetView topLeftCell="J1" zoomScaleNormal="100" workbookViewId="0">
      <pane ySplit="3" topLeftCell="A4" activePane="bottomLeft" state="frozen"/>
      <selection activeCell="J1" sqref="J1"/>
      <selection pane="bottomLeft" activeCell="J3" sqref="J1:J1048576"/>
    </sheetView>
  </sheetViews>
  <sheetFormatPr defaultRowHeight="14.4" outlineLevelRow="1" outlineLevelCol="1" x14ac:dyDescent="0.3"/>
  <cols>
    <col min="1" max="1" width="16.44140625" hidden="1" customWidth="1" outlineLevel="1"/>
    <col min="2" max="2" width="14.88671875" hidden="1" customWidth="1" outlineLevel="1"/>
    <col min="3" max="3" width="14.44140625" hidden="1" customWidth="1" outlineLevel="1"/>
    <col min="4" max="4" width="13.5546875" hidden="1" customWidth="1" outlineLevel="1"/>
    <col min="5" max="5" width="11.88671875" hidden="1" customWidth="1" outlineLevel="1"/>
    <col min="6" max="6" width="11.109375" hidden="1" customWidth="1" outlineLevel="1"/>
    <col min="7" max="9" width="9.109375" hidden="1" customWidth="1" outlineLevel="1"/>
    <col min="10" max="10" width="21.109375" hidden="1" customWidth="1" collapsed="1"/>
    <col min="11" max="11" width="28.5546875" customWidth="1"/>
    <col min="12" max="12" width="13.6640625" bestFit="1" customWidth="1"/>
    <col min="13" max="16" width="9.6640625" customWidth="1"/>
    <col min="17" max="26" width="10.6640625" customWidth="1"/>
  </cols>
  <sheetData>
    <row r="1" spans="1:26" ht="25.8" x14ac:dyDescent="0.5">
      <c r="C1" s="1"/>
      <c r="D1" s="1"/>
      <c r="E1" s="1"/>
      <c r="F1" s="1"/>
      <c r="G1" s="1"/>
      <c r="H1" s="1"/>
      <c r="I1" s="1"/>
      <c r="J1" s="181" t="s">
        <v>705</v>
      </c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26.25" customHeight="1" x14ac:dyDescent="0.3">
      <c r="C2" s="1"/>
      <c r="D2" s="1"/>
      <c r="E2" s="1"/>
      <c r="F2" s="1"/>
      <c r="G2" s="1"/>
      <c r="H2" s="1"/>
      <c r="I2" s="1"/>
      <c r="J2" s="182" t="s">
        <v>742</v>
      </c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</row>
    <row r="3" spans="1:26" ht="58.2" thickBot="1" x14ac:dyDescent="0.35">
      <c r="A3" s="4" t="s">
        <v>1</v>
      </c>
      <c r="B3" s="4" t="s">
        <v>267</v>
      </c>
      <c r="C3" s="4" t="s">
        <v>268</v>
      </c>
      <c r="D3" s="4" t="s">
        <v>269</v>
      </c>
      <c r="E3" s="4" t="s">
        <v>488</v>
      </c>
      <c r="F3" s="4" t="s">
        <v>303</v>
      </c>
      <c r="G3" s="4" t="s">
        <v>0</v>
      </c>
      <c r="H3" s="4" t="s">
        <v>622</v>
      </c>
      <c r="I3" s="4" t="s">
        <v>623</v>
      </c>
      <c r="J3" s="4" t="s">
        <v>11</v>
      </c>
      <c r="K3" s="4" t="s">
        <v>707</v>
      </c>
      <c r="L3" s="5" t="s">
        <v>2</v>
      </c>
      <c r="M3" s="6" t="s">
        <v>3</v>
      </c>
      <c r="N3" s="6" t="s">
        <v>4</v>
      </c>
      <c r="O3" s="6" t="s">
        <v>279</v>
      </c>
      <c r="P3" s="60" t="s">
        <v>311</v>
      </c>
      <c r="Q3" s="6" t="s">
        <v>5</v>
      </c>
      <c r="R3" s="6" t="s">
        <v>6</v>
      </c>
      <c r="S3" s="6" t="s">
        <v>7</v>
      </c>
      <c r="T3" s="6" t="s">
        <v>275</v>
      </c>
      <c r="U3" s="6" t="s">
        <v>8</v>
      </c>
      <c r="V3" s="6" t="s">
        <v>276</v>
      </c>
      <c r="W3" s="6" t="s">
        <v>9</v>
      </c>
      <c r="X3" s="6" t="s">
        <v>277</v>
      </c>
      <c r="Y3" s="6" t="s">
        <v>10</v>
      </c>
      <c r="Z3" s="6" t="s">
        <v>278</v>
      </c>
    </row>
    <row r="4" spans="1:26" ht="15" hidden="1" customHeight="1" outlineLevel="1" thickTop="1" x14ac:dyDescent="0.3">
      <c r="A4" s="7"/>
      <c r="B4" s="7"/>
      <c r="C4" s="31"/>
      <c r="D4" s="31"/>
      <c r="E4" s="17"/>
      <c r="F4" s="17"/>
      <c r="G4" s="27"/>
      <c r="H4" s="27"/>
      <c r="I4" s="27"/>
      <c r="J4" s="8" t="s">
        <v>11</v>
      </c>
      <c r="K4" s="8" t="s">
        <v>12</v>
      </c>
      <c r="L4" s="14"/>
      <c r="M4" s="9"/>
      <c r="N4" s="9"/>
      <c r="O4" s="9"/>
      <c r="P4" s="61"/>
      <c r="Q4" s="9"/>
      <c r="R4" s="9"/>
      <c r="S4" s="9"/>
      <c r="T4" s="9"/>
      <c r="U4" s="9"/>
      <c r="V4" s="9"/>
      <c r="W4" s="9"/>
      <c r="X4" s="9"/>
      <c r="Y4" s="9"/>
    </row>
    <row r="5" spans="1:26" ht="15" hidden="1" customHeight="1" outlineLevel="1" x14ac:dyDescent="0.3">
      <c r="A5" s="2" t="s">
        <v>99</v>
      </c>
      <c r="B5" s="2" t="s">
        <v>99</v>
      </c>
      <c r="C5" s="31" t="s">
        <v>362</v>
      </c>
      <c r="D5" s="31" t="s">
        <v>136</v>
      </c>
      <c r="E5" s="27" t="s">
        <v>127</v>
      </c>
      <c r="F5" s="27" t="s">
        <v>127</v>
      </c>
      <c r="G5" s="27" t="s">
        <v>127</v>
      </c>
      <c r="H5" s="27"/>
      <c r="I5" s="27"/>
      <c r="J5" s="3" t="s">
        <v>347</v>
      </c>
      <c r="K5" s="3" t="s">
        <v>444</v>
      </c>
      <c r="L5" s="10" t="s">
        <v>31</v>
      </c>
      <c r="M5" s="9">
        <v>1066</v>
      </c>
      <c r="N5" s="9">
        <v>0</v>
      </c>
      <c r="O5" s="9">
        <v>0</v>
      </c>
      <c r="P5" s="61">
        <v>0</v>
      </c>
      <c r="Q5" s="9">
        <v>674734</v>
      </c>
      <c r="R5" s="9">
        <v>361890</v>
      </c>
      <c r="S5" s="9">
        <v>0</v>
      </c>
      <c r="T5" s="9">
        <v>0</v>
      </c>
      <c r="U5" s="9">
        <v>10</v>
      </c>
      <c r="V5" s="9">
        <v>3881</v>
      </c>
      <c r="W5" s="9">
        <v>0</v>
      </c>
      <c r="X5" s="9">
        <v>0</v>
      </c>
      <c r="Y5" s="9">
        <v>110</v>
      </c>
      <c r="Z5" s="9">
        <v>358009</v>
      </c>
    </row>
    <row r="6" spans="1:26" ht="15" hidden="1" customHeight="1" outlineLevel="1" x14ac:dyDescent="0.3">
      <c r="A6" s="2" t="s">
        <v>99</v>
      </c>
      <c r="B6" s="2" t="s">
        <v>99</v>
      </c>
      <c r="C6" s="31" t="s">
        <v>477</v>
      </c>
      <c r="D6" s="31" t="s">
        <v>478</v>
      </c>
      <c r="E6" s="18"/>
      <c r="F6" s="20"/>
      <c r="G6" s="28"/>
      <c r="H6" s="28"/>
      <c r="I6" s="57"/>
      <c r="J6" s="3" t="s">
        <v>474</v>
      </c>
      <c r="K6" s="3" t="s">
        <v>475</v>
      </c>
      <c r="L6" s="10" t="s">
        <v>27</v>
      </c>
      <c r="M6" s="9">
        <v>0</v>
      </c>
      <c r="N6" s="9">
        <v>0</v>
      </c>
      <c r="O6" s="9">
        <v>0</v>
      </c>
      <c r="P6" s="61">
        <v>0</v>
      </c>
      <c r="Q6" s="9">
        <v>840410</v>
      </c>
      <c r="R6" s="9">
        <v>604928</v>
      </c>
      <c r="S6" s="9">
        <v>152</v>
      </c>
      <c r="T6" s="9">
        <v>217774</v>
      </c>
      <c r="U6" s="9">
        <v>0</v>
      </c>
      <c r="V6" s="9">
        <v>0</v>
      </c>
      <c r="W6" s="9">
        <v>860</v>
      </c>
      <c r="X6" s="9">
        <v>387154</v>
      </c>
      <c r="Y6" s="9">
        <v>0</v>
      </c>
      <c r="Z6" s="9">
        <v>0</v>
      </c>
    </row>
    <row r="7" spans="1:26" ht="15" hidden="1" customHeight="1" outlineLevel="1" x14ac:dyDescent="0.3">
      <c r="A7" s="2" t="s">
        <v>99</v>
      </c>
      <c r="B7" s="2" t="s">
        <v>99</v>
      </c>
      <c r="C7" s="31" t="s">
        <v>698</v>
      </c>
      <c r="D7" s="31" t="s">
        <v>699</v>
      </c>
      <c r="E7" s="27" t="s">
        <v>127</v>
      </c>
      <c r="F7" s="27" t="s">
        <v>127</v>
      </c>
      <c r="G7" s="27" t="s">
        <v>127</v>
      </c>
      <c r="H7" s="28"/>
      <c r="I7" s="28"/>
      <c r="J7" s="3" t="s">
        <v>700</v>
      </c>
      <c r="K7" s="3" t="s">
        <v>701</v>
      </c>
      <c r="L7" s="10" t="s">
        <v>31</v>
      </c>
      <c r="M7" s="9">
        <v>1600</v>
      </c>
      <c r="N7" s="9">
        <v>1600</v>
      </c>
      <c r="O7" s="9">
        <v>160</v>
      </c>
      <c r="P7" s="61">
        <v>1440</v>
      </c>
      <c r="Q7" s="9">
        <v>1220000</v>
      </c>
      <c r="R7" s="9">
        <v>750000</v>
      </c>
      <c r="S7" s="9">
        <v>3000</v>
      </c>
      <c r="T7" s="9">
        <v>750000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</row>
    <row r="8" spans="1:26" ht="15" hidden="1" customHeight="1" outlineLevel="1" x14ac:dyDescent="0.3">
      <c r="A8" s="2" t="s">
        <v>99</v>
      </c>
      <c r="B8" s="2" t="s">
        <v>99</v>
      </c>
      <c r="C8" s="31">
        <v>750</v>
      </c>
      <c r="D8" s="31">
        <v>222</v>
      </c>
      <c r="E8" s="27" t="s">
        <v>127</v>
      </c>
      <c r="F8" s="27" t="s">
        <v>127</v>
      </c>
      <c r="G8" s="27" t="s">
        <v>127</v>
      </c>
      <c r="H8" s="27"/>
      <c r="I8" s="27"/>
      <c r="J8" s="3" t="s">
        <v>382</v>
      </c>
      <c r="K8" s="3" t="s">
        <v>390</v>
      </c>
      <c r="L8" s="10" t="s">
        <v>31</v>
      </c>
      <c r="M8" s="9">
        <v>245</v>
      </c>
      <c r="N8" s="9">
        <v>245</v>
      </c>
      <c r="O8" s="9">
        <v>245</v>
      </c>
      <c r="P8" s="61">
        <v>0</v>
      </c>
      <c r="Q8" s="9">
        <v>16290</v>
      </c>
      <c r="R8" s="9">
        <v>16290</v>
      </c>
      <c r="S8" s="9">
        <v>4</v>
      </c>
      <c r="T8" s="9">
        <v>1140</v>
      </c>
      <c r="U8" s="9">
        <v>30</v>
      </c>
      <c r="V8" s="9">
        <v>12150</v>
      </c>
      <c r="W8" s="9">
        <v>0</v>
      </c>
      <c r="X8" s="9">
        <v>0</v>
      </c>
      <c r="Y8" s="9">
        <v>9</v>
      </c>
      <c r="Z8" s="9">
        <v>3000</v>
      </c>
    </row>
    <row r="9" spans="1:26" ht="15" hidden="1" customHeight="1" outlineLevel="1" x14ac:dyDescent="0.3">
      <c r="A9" s="2" t="s">
        <v>99</v>
      </c>
      <c r="B9" s="2" t="s">
        <v>99</v>
      </c>
      <c r="C9" s="31">
        <v>750</v>
      </c>
      <c r="D9" s="31">
        <v>222</v>
      </c>
      <c r="E9" s="27" t="s">
        <v>127</v>
      </c>
      <c r="F9" s="27" t="s">
        <v>127</v>
      </c>
      <c r="G9" s="27" t="s">
        <v>127</v>
      </c>
      <c r="H9" s="27"/>
      <c r="I9" s="27"/>
      <c r="J9" s="3" t="s">
        <v>382</v>
      </c>
      <c r="K9" s="3" t="s">
        <v>383</v>
      </c>
      <c r="L9" s="10" t="s">
        <v>15</v>
      </c>
      <c r="M9" s="9">
        <v>271</v>
      </c>
      <c r="N9" s="9">
        <v>271</v>
      </c>
      <c r="O9" s="9">
        <v>0</v>
      </c>
      <c r="P9" s="61">
        <v>271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</row>
    <row r="10" spans="1:26" ht="15" hidden="1" customHeight="1" outlineLevel="1" x14ac:dyDescent="0.3">
      <c r="A10" s="2" t="s">
        <v>99</v>
      </c>
      <c r="B10" s="2" t="s">
        <v>99</v>
      </c>
      <c r="C10" s="31">
        <v>750</v>
      </c>
      <c r="D10" s="31">
        <v>222</v>
      </c>
      <c r="E10" s="27" t="s">
        <v>127</v>
      </c>
      <c r="F10" s="27" t="s">
        <v>127</v>
      </c>
      <c r="G10" s="27" t="s">
        <v>127</v>
      </c>
      <c r="H10" s="27"/>
      <c r="I10" s="27"/>
      <c r="J10" s="3" t="s">
        <v>382</v>
      </c>
      <c r="K10" s="3" t="s">
        <v>384</v>
      </c>
      <c r="L10" s="10" t="s">
        <v>15</v>
      </c>
      <c r="M10" s="9">
        <v>94</v>
      </c>
      <c r="N10" s="9">
        <v>94</v>
      </c>
      <c r="O10" s="9">
        <v>0</v>
      </c>
      <c r="P10" s="61">
        <v>94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</row>
    <row r="11" spans="1:26" ht="15" hidden="1" customHeight="1" outlineLevel="1" x14ac:dyDescent="0.3">
      <c r="A11" s="2" t="s">
        <v>99</v>
      </c>
      <c r="B11" s="2" t="s">
        <v>99</v>
      </c>
      <c r="C11" s="31">
        <v>750</v>
      </c>
      <c r="D11" s="31">
        <v>222</v>
      </c>
      <c r="E11" s="27" t="s">
        <v>127</v>
      </c>
      <c r="F11" s="27" t="s">
        <v>127</v>
      </c>
      <c r="G11" s="27" t="s">
        <v>127</v>
      </c>
      <c r="H11" s="27"/>
      <c r="I11" s="27"/>
      <c r="J11" s="3" t="s">
        <v>382</v>
      </c>
      <c r="K11" s="3" t="s">
        <v>442</v>
      </c>
      <c r="L11" s="10" t="s">
        <v>27</v>
      </c>
      <c r="M11" s="9">
        <v>0</v>
      </c>
      <c r="N11" s="9">
        <v>0</v>
      </c>
      <c r="O11" s="9">
        <v>0</v>
      </c>
      <c r="P11" s="61">
        <v>0</v>
      </c>
      <c r="Q11" s="9">
        <v>37700</v>
      </c>
      <c r="R11" s="9">
        <v>30900</v>
      </c>
      <c r="S11" s="9">
        <v>0</v>
      </c>
      <c r="T11" s="9">
        <v>0</v>
      </c>
      <c r="U11" s="9">
        <v>42</v>
      </c>
      <c r="V11" s="9">
        <v>30900</v>
      </c>
      <c r="W11" s="9">
        <v>0</v>
      </c>
      <c r="X11" s="9">
        <v>0</v>
      </c>
      <c r="Y11" s="9">
        <v>0</v>
      </c>
      <c r="Z11" s="9">
        <v>0</v>
      </c>
    </row>
    <row r="12" spans="1:26" s="29" customFormat="1" ht="15" hidden="1" customHeight="1" outlineLevel="1" x14ac:dyDescent="0.3">
      <c r="A12" s="2" t="s">
        <v>99</v>
      </c>
      <c r="B12" s="2" t="s">
        <v>99</v>
      </c>
      <c r="C12" s="31" t="s">
        <v>364</v>
      </c>
      <c r="D12" s="31" t="s">
        <v>363</v>
      </c>
      <c r="E12" s="54" t="s">
        <v>127</v>
      </c>
      <c r="F12" s="54" t="s">
        <v>127</v>
      </c>
      <c r="G12" s="54" t="s">
        <v>127</v>
      </c>
      <c r="H12" s="54"/>
      <c r="I12" s="54"/>
      <c r="J12" s="3" t="s">
        <v>348</v>
      </c>
      <c r="K12" s="3" t="s">
        <v>443</v>
      </c>
      <c r="L12" s="10" t="s">
        <v>27</v>
      </c>
      <c r="M12" s="9">
        <v>0</v>
      </c>
      <c r="N12" s="9">
        <v>0</v>
      </c>
      <c r="O12" s="9">
        <v>0</v>
      </c>
      <c r="P12" s="61">
        <v>0</v>
      </c>
      <c r="Q12" s="9">
        <v>650000</v>
      </c>
      <c r="R12" s="9">
        <v>143708</v>
      </c>
      <c r="S12" s="9">
        <v>0</v>
      </c>
      <c r="T12" s="9">
        <v>0</v>
      </c>
      <c r="U12" s="9">
        <v>134</v>
      </c>
      <c r="V12" s="9">
        <v>53708</v>
      </c>
      <c r="W12" s="9">
        <v>0</v>
      </c>
      <c r="X12" s="9">
        <v>0</v>
      </c>
      <c r="Y12" s="9">
        <v>257</v>
      </c>
      <c r="Z12" s="9">
        <v>90000</v>
      </c>
    </row>
    <row r="13" spans="1:26" s="38" customFormat="1" ht="15" hidden="1" customHeight="1" outlineLevel="1" x14ac:dyDescent="0.3">
      <c r="A13" s="2" t="s">
        <v>99</v>
      </c>
      <c r="B13" s="2" t="s">
        <v>99</v>
      </c>
      <c r="C13" s="31" t="s">
        <v>364</v>
      </c>
      <c r="D13" s="31" t="s">
        <v>363</v>
      </c>
      <c r="E13" s="27" t="s">
        <v>127</v>
      </c>
      <c r="F13" s="27" t="s">
        <v>127</v>
      </c>
      <c r="G13" s="27" t="s">
        <v>127</v>
      </c>
      <c r="H13" s="27"/>
      <c r="I13" s="27"/>
      <c r="J13" s="3" t="s">
        <v>348</v>
      </c>
      <c r="K13" s="3" t="s">
        <v>349</v>
      </c>
      <c r="L13" s="10" t="s">
        <v>27</v>
      </c>
      <c r="M13" s="9">
        <v>0</v>
      </c>
      <c r="N13" s="9">
        <v>0</v>
      </c>
      <c r="O13" s="9">
        <v>0</v>
      </c>
      <c r="P13" s="61">
        <v>0</v>
      </c>
      <c r="Q13" s="9">
        <v>200000</v>
      </c>
      <c r="R13" s="9">
        <v>200000</v>
      </c>
      <c r="S13" s="9">
        <v>800</v>
      </c>
      <c r="T13" s="9">
        <v>200000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</row>
    <row r="14" spans="1:26" s="38" customFormat="1" ht="15" hidden="1" customHeight="1" outlineLevel="1" x14ac:dyDescent="0.3">
      <c r="A14" s="2" t="s">
        <v>99</v>
      </c>
      <c r="B14" s="2" t="s">
        <v>99</v>
      </c>
      <c r="C14" s="31" t="s">
        <v>364</v>
      </c>
      <c r="D14" s="31" t="s">
        <v>363</v>
      </c>
      <c r="E14" s="27" t="s">
        <v>127</v>
      </c>
      <c r="F14" s="27" t="s">
        <v>127</v>
      </c>
      <c r="G14" s="27" t="s">
        <v>127</v>
      </c>
      <c r="H14" s="27"/>
      <c r="I14" s="27"/>
      <c r="J14" s="3" t="s">
        <v>348</v>
      </c>
      <c r="K14" s="3" t="s">
        <v>350</v>
      </c>
      <c r="L14" s="10" t="s">
        <v>27</v>
      </c>
      <c r="M14" s="9">
        <v>0</v>
      </c>
      <c r="N14" s="9">
        <v>0</v>
      </c>
      <c r="O14" s="9">
        <v>0</v>
      </c>
      <c r="P14" s="61">
        <v>0</v>
      </c>
      <c r="Q14" s="9">
        <v>142600</v>
      </c>
      <c r="R14" s="9">
        <v>142600</v>
      </c>
      <c r="S14" s="9">
        <v>570</v>
      </c>
      <c r="T14" s="9">
        <v>142600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</row>
    <row r="15" spans="1:26" ht="15" hidden="1" customHeight="1" outlineLevel="1" x14ac:dyDescent="0.3">
      <c r="A15" s="2" t="s">
        <v>99</v>
      </c>
      <c r="B15" s="2" t="s">
        <v>99</v>
      </c>
      <c r="C15" s="31" t="s">
        <v>499</v>
      </c>
      <c r="D15" s="31">
        <v>228</v>
      </c>
      <c r="E15" s="27" t="s">
        <v>127</v>
      </c>
      <c r="F15" s="27" t="s">
        <v>127</v>
      </c>
      <c r="G15" s="27" t="s">
        <v>127</v>
      </c>
      <c r="H15" s="27"/>
      <c r="I15" s="27"/>
      <c r="J15" s="3" t="s">
        <v>348</v>
      </c>
      <c r="K15" s="3" t="s">
        <v>498</v>
      </c>
      <c r="L15" s="10" t="s">
        <v>31</v>
      </c>
      <c r="M15" s="9">
        <v>580</v>
      </c>
      <c r="N15" s="9">
        <v>580</v>
      </c>
      <c r="O15" s="9">
        <v>0</v>
      </c>
      <c r="P15" s="61">
        <v>580</v>
      </c>
      <c r="Q15" s="9">
        <v>48000</v>
      </c>
      <c r="R15" s="9">
        <v>48000</v>
      </c>
      <c r="S15" s="9">
        <v>0</v>
      </c>
      <c r="T15" s="9">
        <v>0</v>
      </c>
      <c r="U15" s="9">
        <v>120</v>
      </c>
      <c r="V15" s="9">
        <v>48000</v>
      </c>
      <c r="W15" s="9">
        <v>0</v>
      </c>
      <c r="X15" s="9">
        <v>0</v>
      </c>
      <c r="Y15" s="9">
        <v>0</v>
      </c>
      <c r="Z15" s="9">
        <v>0</v>
      </c>
    </row>
    <row r="16" spans="1:26" ht="15" hidden="1" customHeight="1" outlineLevel="1" x14ac:dyDescent="0.3">
      <c r="A16" s="2" t="s">
        <v>99</v>
      </c>
      <c r="B16" s="2" t="s">
        <v>99</v>
      </c>
      <c r="C16" s="31">
        <v>743</v>
      </c>
      <c r="D16" s="31">
        <v>230</v>
      </c>
      <c r="E16" s="27" t="s">
        <v>127</v>
      </c>
      <c r="F16" s="27" t="s">
        <v>127</v>
      </c>
      <c r="G16" s="27" t="s">
        <v>127</v>
      </c>
      <c r="H16" s="27"/>
      <c r="I16" s="27"/>
      <c r="J16" s="3" t="s">
        <v>100</v>
      </c>
      <c r="K16" s="3" t="s">
        <v>100</v>
      </c>
      <c r="L16" s="10" t="s">
        <v>15</v>
      </c>
      <c r="M16" s="9">
        <v>2</v>
      </c>
      <c r="N16" s="9">
        <v>1</v>
      </c>
      <c r="O16" s="9">
        <v>1</v>
      </c>
      <c r="P16" s="61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</row>
    <row r="17" spans="1:26" ht="15" hidden="1" customHeight="1" outlineLevel="1" x14ac:dyDescent="0.3">
      <c r="A17" s="2"/>
      <c r="B17" s="2"/>
      <c r="C17" s="31"/>
      <c r="D17" s="31"/>
      <c r="E17" s="27"/>
      <c r="F17" s="27"/>
      <c r="G17" s="27"/>
      <c r="H17" s="27"/>
      <c r="I17" s="27"/>
      <c r="J17" s="16" t="s">
        <v>668</v>
      </c>
      <c r="K17" s="16" t="s">
        <v>669</v>
      </c>
      <c r="L17" s="10" t="s">
        <v>15</v>
      </c>
      <c r="M17" s="16">
        <v>11</v>
      </c>
      <c r="N17" s="16">
        <v>3</v>
      </c>
      <c r="O17" s="16">
        <v>3</v>
      </c>
      <c r="P17" s="64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</row>
    <row r="18" spans="1:26" ht="15" hidden="1" customHeight="1" outlineLevel="1" x14ac:dyDescent="0.3">
      <c r="A18" s="2" t="s">
        <v>99</v>
      </c>
      <c r="B18" s="2" t="s">
        <v>99</v>
      </c>
      <c r="C18" s="22">
        <v>749</v>
      </c>
      <c r="D18" s="22">
        <v>223</v>
      </c>
      <c r="E18" s="27" t="s">
        <v>127</v>
      </c>
      <c r="F18" s="27" t="s">
        <v>127</v>
      </c>
      <c r="G18" s="27" t="s">
        <v>127</v>
      </c>
      <c r="H18" s="27"/>
      <c r="I18" s="27"/>
      <c r="J18" s="3" t="s">
        <v>351</v>
      </c>
      <c r="K18" s="3" t="s">
        <v>328</v>
      </c>
      <c r="L18" s="10" t="s">
        <v>27</v>
      </c>
      <c r="M18" s="24">
        <v>0</v>
      </c>
      <c r="N18" s="24">
        <v>0</v>
      </c>
      <c r="O18" s="24">
        <v>0</v>
      </c>
      <c r="P18" s="63">
        <v>0</v>
      </c>
      <c r="Q18" s="23">
        <v>1763000</v>
      </c>
      <c r="R18" s="23">
        <v>908000</v>
      </c>
      <c r="S18" s="23">
        <v>3631</v>
      </c>
      <c r="T18" s="23">
        <v>908000</v>
      </c>
      <c r="U18" s="23">
        <v>0</v>
      </c>
      <c r="V18" s="23">
        <v>0</v>
      </c>
      <c r="W18" s="23">
        <v>0</v>
      </c>
      <c r="X18" s="23">
        <v>0</v>
      </c>
      <c r="Y18" s="23">
        <v>0</v>
      </c>
      <c r="Z18" s="23">
        <v>0</v>
      </c>
    </row>
    <row r="19" spans="1:26" ht="15" hidden="1" customHeight="1" outlineLevel="1" x14ac:dyDescent="0.3">
      <c r="A19" s="2" t="s">
        <v>99</v>
      </c>
      <c r="B19" s="2" t="s">
        <v>99</v>
      </c>
      <c r="C19" s="31" t="s">
        <v>360</v>
      </c>
      <c r="D19" s="31" t="s">
        <v>361</v>
      </c>
      <c r="E19" s="27" t="s">
        <v>127</v>
      </c>
      <c r="F19" s="27" t="s">
        <v>127</v>
      </c>
      <c r="G19" s="27" t="s">
        <v>127</v>
      </c>
      <c r="H19" s="27"/>
      <c r="I19" s="27"/>
      <c r="J19" s="3" t="s">
        <v>351</v>
      </c>
      <c r="K19" s="3" t="s">
        <v>314</v>
      </c>
      <c r="L19" s="10" t="s">
        <v>27</v>
      </c>
      <c r="M19" s="9">
        <v>0</v>
      </c>
      <c r="N19" s="9">
        <v>0</v>
      </c>
      <c r="O19" s="9">
        <v>0</v>
      </c>
      <c r="P19" s="61">
        <v>0</v>
      </c>
      <c r="Q19" s="9">
        <v>400000</v>
      </c>
      <c r="R19" s="9">
        <v>298000</v>
      </c>
      <c r="S19" s="9">
        <v>1192</v>
      </c>
      <c r="T19" s="9">
        <v>298000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</row>
    <row r="20" spans="1:26" ht="15" hidden="1" customHeight="1" outlineLevel="1" x14ac:dyDescent="0.3">
      <c r="A20" s="2" t="s">
        <v>99</v>
      </c>
      <c r="B20" s="2" t="s">
        <v>99</v>
      </c>
      <c r="C20" s="31" t="s">
        <v>360</v>
      </c>
      <c r="D20" s="31" t="s">
        <v>361</v>
      </c>
      <c r="E20" s="27" t="s">
        <v>127</v>
      </c>
      <c r="F20" s="27" t="s">
        <v>127</v>
      </c>
      <c r="G20" s="27" t="s">
        <v>127</v>
      </c>
      <c r="H20" s="27"/>
      <c r="I20" s="27"/>
      <c r="J20" s="3" t="s">
        <v>351</v>
      </c>
      <c r="K20" s="3" t="s">
        <v>315</v>
      </c>
      <c r="L20" s="10" t="s">
        <v>27</v>
      </c>
      <c r="M20" s="24">
        <v>0</v>
      </c>
      <c r="N20" s="24">
        <v>0</v>
      </c>
      <c r="O20" s="24">
        <v>0</v>
      </c>
      <c r="P20" s="63">
        <v>0</v>
      </c>
      <c r="Q20" s="23">
        <v>280187</v>
      </c>
      <c r="R20" s="23">
        <v>280187</v>
      </c>
      <c r="S20" s="23">
        <v>1120</v>
      </c>
      <c r="T20" s="23">
        <v>280187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</row>
    <row r="21" spans="1:26" ht="15" hidden="1" customHeight="1" outlineLevel="1" x14ac:dyDescent="0.3">
      <c r="A21" s="2" t="s">
        <v>99</v>
      </c>
      <c r="B21" s="2" t="s">
        <v>99</v>
      </c>
      <c r="C21" s="31">
        <v>743</v>
      </c>
      <c r="D21" s="31">
        <v>230</v>
      </c>
      <c r="E21" s="27" t="s">
        <v>127</v>
      </c>
      <c r="F21" s="27" t="s">
        <v>127</v>
      </c>
      <c r="G21" s="27" t="s">
        <v>127</v>
      </c>
      <c r="H21" s="27"/>
      <c r="I21" s="27"/>
      <c r="J21" s="3" t="s">
        <v>426</v>
      </c>
      <c r="K21" s="3" t="s">
        <v>427</v>
      </c>
      <c r="L21" s="10" t="s">
        <v>27</v>
      </c>
      <c r="M21" s="9">
        <v>0</v>
      </c>
      <c r="N21" s="9">
        <v>0</v>
      </c>
      <c r="O21" s="9">
        <v>0</v>
      </c>
      <c r="P21" s="61">
        <v>0</v>
      </c>
      <c r="Q21" s="9">
        <v>5600</v>
      </c>
      <c r="R21" s="9">
        <v>5600</v>
      </c>
      <c r="S21" s="9">
        <v>22</v>
      </c>
      <c r="T21" s="9">
        <v>5600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</row>
    <row r="22" spans="1:26" ht="15" hidden="1" customHeight="1" outlineLevel="1" x14ac:dyDescent="0.3">
      <c r="A22" s="2" t="s">
        <v>99</v>
      </c>
      <c r="B22" s="2" t="s">
        <v>99</v>
      </c>
      <c r="C22" s="31" t="s">
        <v>451</v>
      </c>
      <c r="D22" s="31" t="s">
        <v>592</v>
      </c>
      <c r="E22" s="27" t="s">
        <v>127</v>
      </c>
      <c r="F22" s="27" t="s">
        <v>127</v>
      </c>
      <c r="G22" s="27" t="s">
        <v>127</v>
      </c>
      <c r="H22" s="27"/>
      <c r="I22" s="27"/>
      <c r="J22" s="3" t="s">
        <v>426</v>
      </c>
      <c r="K22" s="3" t="s">
        <v>591</v>
      </c>
      <c r="L22" s="10" t="s">
        <v>15</v>
      </c>
      <c r="M22" s="9">
        <v>72</v>
      </c>
      <c r="N22" s="9">
        <v>72</v>
      </c>
      <c r="O22" s="9">
        <v>0</v>
      </c>
      <c r="P22" s="61">
        <v>72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</row>
    <row r="23" spans="1:26" ht="15" hidden="1" customHeight="1" outlineLevel="1" x14ac:dyDescent="0.3">
      <c r="A23" s="2" t="s">
        <v>99</v>
      </c>
      <c r="B23" s="2" t="s">
        <v>99</v>
      </c>
      <c r="C23" s="31">
        <v>480</v>
      </c>
      <c r="D23" s="31">
        <v>228</v>
      </c>
      <c r="E23" s="27" t="s">
        <v>127</v>
      </c>
      <c r="F23" s="27" t="s">
        <v>127</v>
      </c>
      <c r="G23" s="27" t="s">
        <v>127</v>
      </c>
      <c r="H23" s="27"/>
      <c r="I23" s="27"/>
      <c r="J23" s="3" t="s">
        <v>352</v>
      </c>
      <c r="K23" s="3" t="s">
        <v>391</v>
      </c>
      <c r="L23" s="10" t="s">
        <v>15</v>
      </c>
      <c r="M23" s="9">
        <v>158</v>
      </c>
      <c r="N23" s="9">
        <v>158</v>
      </c>
      <c r="O23" s="9">
        <v>0</v>
      </c>
      <c r="P23" s="61">
        <v>158</v>
      </c>
      <c r="Q23" s="9">
        <v>3000</v>
      </c>
      <c r="R23" s="9">
        <v>3000</v>
      </c>
      <c r="S23" s="9">
        <v>0</v>
      </c>
      <c r="T23" s="9">
        <v>0</v>
      </c>
      <c r="U23" s="9">
        <v>7</v>
      </c>
      <c r="V23" s="9">
        <v>3000</v>
      </c>
      <c r="W23" s="9">
        <v>0</v>
      </c>
      <c r="X23" s="9">
        <v>0</v>
      </c>
      <c r="Y23" s="9">
        <v>0</v>
      </c>
      <c r="Z23" s="9">
        <v>0</v>
      </c>
    </row>
    <row r="24" spans="1:26" ht="15" hidden="1" customHeight="1" outlineLevel="1" x14ac:dyDescent="0.3">
      <c r="A24" s="2" t="s">
        <v>99</v>
      </c>
      <c r="B24" s="2" t="s">
        <v>99</v>
      </c>
      <c r="C24" s="31">
        <v>480</v>
      </c>
      <c r="D24" s="31">
        <v>228</v>
      </c>
      <c r="E24" s="27" t="s">
        <v>127</v>
      </c>
      <c r="F24" s="27" t="s">
        <v>127</v>
      </c>
      <c r="G24" s="27" t="s">
        <v>127</v>
      </c>
      <c r="H24" s="27"/>
      <c r="I24" s="27"/>
      <c r="J24" s="3" t="s">
        <v>352</v>
      </c>
      <c r="K24" s="3" t="s">
        <v>528</v>
      </c>
      <c r="L24" s="10" t="s">
        <v>31</v>
      </c>
      <c r="M24" s="9">
        <v>234</v>
      </c>
      <c r="N24" s="9">
        <v>234</v>
      </c>
      <c r="O24" s="9">
        <v>0</v>
      </c>
      <c r="P24" s="61">
        <v>234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</row>
    <row r="25" spans="1:26" ht="15" hidden="1" customHeight="1" outlineLevel="1" x14ac:dyDescent="0.3">
      <c r="A25" s="2" t="s">
        <v>99</v>
      </c>
      <c r="B25" s="2" t="s">
        <v>99</v>
      </c>
      <c r="C25" s="31">
        <v>480</v>
      </c>
      <c r="D25" s="31">
        <v>228</v>
      </c>
      <c r="E25" s="27" t="s">
        <v>127</v>
      </c>
      <c r="F25" s="27" t="s">
        <v>127</v>
      </c>
      <c r="G25" s="27" t="s">
        <v>127</v>
      </c>
      <c r="H25" s="27"/>
      <c r="I25" s="27"/>
      <c r="J25" s="3" t="s">
        <v>352</v>
      </c>
      <c r="K25" s="3" t="s">
        <v>476</v>
      </c>
      <c r="L25" s="10" t="s">
        <v>27</v>
      </c>
      <c r="M25" s="9">
        <v>0</v>
      </c>
      <c r="N25" s="9">
        <v>0</v>
      </c>
      <c r="O25" s="9">
        <v>0</v>
      </c>
      <c r="P25" s="61">
        <v>0</v>
      </c>
      <c r="Q25" s="9">
        <v>189193</v>
      </c>
      <c r="R25" s="9">
        <v>145236</v>
      </c>
      <c r="S25" s="9">
        <v>308</v>
      </c>
      <c r="T25" s="9">
        <v>77000</v>
      </c>
      <c r="U25" s="9">
        <v>93</v>
      </c>
      <c r="V25" s="9">
        <v>37329</v>
      </c>
      <c r="W25" s="9">
        <v>0</v>
      </c>
      <c r="X25" s="9">
        <v>0</v>
      </c>
      <c r="Y25" s="9">
        <v>5</v>
      </c>
      <c r="Z25" s="9">
        <v>30907</v>
      </c>
    </row>
    <row r="26" spans="1:26" ht="15" hidden="1" customHeight="1" outlineLevel="1" x14ac:dyDescent="0.3">
      <c r="A26" s="2" t="s">
        <v>99</v>
      </c>
      <c r="B26" s="2" t="s">
        <v>99</v>
      </c>
      <c r="C26" s="31" t="s">
        <v>365</v>
      </c>
      <c r="D26" s="31" t="s">
        <v>136</v>
      </c>
      <c r="E26" s="27" t="s">
        <v>127</v>
      </c>
      <c r="F26" s="27" t="s">
        <v>127</v>
      </c>
      <c r="G26" s="27" t="s">
        <v>127</v>
      </c>
      <c r="H26" s="27"/>
      <c r="I26" s="27"/>
      <c r="J26" s="3" t="s">
        <v>353</v>
      </c>
      <c r="K26" s="3" t="s">
        <v>262</v>
      </c>
      <c r="L26" s="10" t="s">
        <v>27</v>
      </c>
      <c r="M26" s="9">
        <v>0</v>
      </c>
      <c r="N26" s="9">
        <v>0</v>
      </c>
      <c r="O26" s="9">
        <v>0</v>
      </c>
      <c r="P26" s="61">
        <v>0</v>
      </c>
      <c r="Q26" s="9">
        <v>400000</v>
      </c>
      <c r="R26" s="9">
        <v>150000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428</v>
      </c>
      <c r="Z26" s="9">
        <v>150000</v>
      </c>
    </row>
    <row r="27" spans="1:26" ht="15" hidden="1" customHeight="1" outlineLevel="1" x14ac:dyDescent="0.3">
      <c r="A27" s="2" t="s">
        <v>99</v>
      </c>
      <c r="B27" s="2" t="s">
        <v>99</v>
      </c>
      <c r="C27" s="31" t="s">
        <v>539</v>
      </c>
      <c r="D27" s="31" t="s">
        <v>540</v>
      </c>
      <c r="E27" s="27" t="s">
        <v>127</v>
      </c>
      <c r="F27" s="27" t="s">
        <v>127</v>
      </c>
      <c r="G27" s="27" t="s">
        <v>127</v>
      </c>
      <c r="H27" s="27"/>
      <c r="I27" s="27"/>
      <c r="J27" s="3" t="s">
        <v>529</v>
      </c>
      <c r="K27" s="3" t="s">
        <v>530</v>
      </c>
      <c r="L27" s="10" t="s">
        <v>27</v>
      </c>
      <c r="M27" s="9">
        <v>0</v>
      </c>
      <c r="N27" s="9">
        <v>0</v>
      </c>
      <c r="O27" s="9">
        <v>0</v>
      </c>
      <c r="P27" s="61">
        <v>0</v>
      </c>
      <c r="Q27" s="9">
        <v>800000</v>
      </c>
      <c r="R27" s="9">
        <v>800000</v>
      </c>
      <c r="S27" s="9">
        <v>3160</v>
      </c>
      <c r="T27" s="9">
        <v>790000</v>
      </c>
      <c r="U27" s="9">
        <v>25</v>
      </c>
      <c r="V27" s="9">
        <v>10000</v>
      </c>
      <c r="W27" s="9">
        <v>0</v>
      </c>
      <c r="X27" s="9">
        <v>0</v>
      </c>
      <c r="Y27" s="9">
        <v>0</v>
      </c>
      <c r="Z27" s="9">
        <v>0</v>
      </c>
    </row>
    <row r="28" spans="1:26" ht="15" hidden="1" customHeight="1" outlineLevel="1" x14ac:dyDescent="0.3">
      <c r="A28" s="2"/>
      <c r="B28" s="2"/>
      <c r="C28" s="31"/>
      <c r="D28" s="31"/>
      <c r="E28" s="27"/>
      <c r="F28" s="27"/>
      <c r="G28" s="27"/>
      <c r="H28" s="27"/>
      <c r="I28" s="27"/>
      <c r="J28" s="3" t="s">
        <v>529</v>
      </c>
      <c r="K28" s="16" t="s">
        <v>670</v>
      </c>
      <c r="L28" s="10" t="s">
        <v>15</v>
      </c>
      <c r="M28" s="16">
        <v>232</v>
      </c>
      <c r="N28" s="16">
        <v>232</v>
      </c>
      <c r="O28" s="16">
        <v>168</v>
      </c>
      <c r="P28" s="64">
        <v>64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</row>
    <row r="29" spans="1:26" ht="15" customHeight="1" collapsed="1" thickTop="1" x14ac:dyDescent="0.3">
      <c r="A29" s="2"/>
      <c r="B29" s="2"/>
      <c r="E29" s="20"/>
      <c r="F29" s="20"/>
      <c r="G29" s="20"/>
      <c r="H29" s="20"/>
      <c r="I29" s="55"/>
      <c r="J29" s="3"/>
      <c r="K29" s="11" t="s">
        <v>99</v>
      </c>
      <c r="L29" s="13">
        <f>COUNTA(L5:L28)</f>
        <v>24</v>
      </c>
      <c r="M29" s="12">
        <f t="shared" ref="M29:Z29" si="0">SUM(M5:M28)</f>
        <v>4565</v>
      </c>
      <c r="N29" s="12">
        <f t="shared" si="0"/>
        <v>3490</v>
      </c>
      <c r="O29" s="12">
        <f t="shared" si="0"/>
        <v>577</v>
      </c>
      <c r="P29" s="62">
        <f t="shared" si="0"/>
        <v>2913</v>
      </c>
      <c r="Q29" s="12">
        <f t="shared" si="0"/>
        <v>7670714</v>
      </c>
      <c r="R29" s="12">
        <f t="shared" si="0"/>
        <v>4888339</v>
      </c>
      <c r="S29" s="12">
        <f t="shared" si="0"/>
        <v>13959</v>
      </c>
      <c r="T29" s="12">
        <f t="shared" si="0"/>
        <v>3670301</v>
      </c>
      <c r="U29" s="12">
        <f t="shared" si="0"/>
        <v>461</v>
      </c>
      <c r="V29" s="12">
        <f t="shared" si="0"/>
        <v>198968</v>
      </c>
      <c r="W29" s="12">
        <f t="shared" si="0"/>
        <v>860</v>
      </c>
      <c r="X29" s="12">
        <f t="shared" si="0"/>
        <v>387154</v>
      </c>
      <c r="Y29" s="12">
        <f t="shared" si="0"/>
        <v>809</v>
      </c>
      <c r="Z29" s="12">
        <f t="shared" si="0"/>
        <v>631916</v>
      </c>
    </row>
    <row r="30" spans="1:26" ht="15" customHeight="1" x14ac:dyDescent="0.3">
      <c r="P30" s="65"/>
    </row>
    <row r="31" spans="1:26" ht="15" hidden="1" customHeight="1" outlineLevel="1" x14ac:dyDescent="0.3">
      <c r="A31" s="7"/>
      <c r="B31" s="7"/>
      <c r="C31" s="31"/>
      <c r="D31" s="31"/>
      <c r="E31" s="17"/>
      <c r="F31" s="17"/>
      <c r="G31" s="27"/>
      <c r="H31" s="27"/>
      <c r="I31" s="27"/>
      <c r="J31" s="8" t="s">
        <v>11</v>
      </c>
      <c r="K31" s="8" t="s">
        <v>12</v>
      </c>
      <c r="L31" s="13"/>
      <c r="M31" s="12"/>
      <c r="N31" s="12"/>
      <c r="O31" s="12"/>
      <c r="P31" s="6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" customHeight="1" collapsed="1" x14ac:dyDescent="0.3">
      <c r="A32" s="7"/>
      <c r="B32" s="7"/>
      <c r="C32" s="31"/>
      <c r="D32" s="31"/>
      <c r="E32" s="17"/>
      <c r="F32" s="17"/>
      <c r="G32" s="27"/>
      <c r="H32" s="27"/>
      <c r="I32" s="27"/>
      <c r="J32" s="1"/>
      <c r="K32" s="11" t="s">
        <v>319</v>
      </c>
      <c r="L32" s="13">
        <v>0</v>
      </c>
      <c r="M32" s="12">
        <v>0</v>
      </c>
      <c r="N32" s="12">
        <v>0</v>
      </c>
      <c r="O32" s="12">
        <v>0</v>
      </c>
      <c r="P32" s="6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</row>
    <row r="33" spans="1:26" ht="15" customHeight="1" x14ac:dyDescent="0.3">
      <c r="P33" s="65"/>
    </row>
    <row r="34" spans="1:26" ht="15" hidden="1" customHeight="1" outlineLevel="1" x14ac:dyDescent="0.3">
      <c r="A34" s="7"/>
      <c r="B34" s="7"/>
      <c r="C34" s="31"/>
      <c r="D34" s="31"/>
      <c r="E34" s="17"/>
      <c r="F34" s="17"/>
      <c r="G34" s="27"/>
      <c r="H34" s="27"/>
      <c r="I34" s="27"/>
      <c r="J34" s="8" t="s">
        <v>11</v>
      </c>
      <c r="K34" s="8" t="s">
        <v>12</v>
      </c>
      <c r="L34" s="13"/>
      <c r="M34" s="12"/>
      <c r="N34" s="12"/>
      <c r="O34" s="12"/>
      <c r="P34" s="6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" hidden="1" customHeight="1" outlineLevel="1" x14ac:dyDescent="0.3">
      <c r="A35" s="33" t="s">
        <v>310</v>
      </c>
      <c r="B35" s="33" t="s">
        <v>283</v>
      </c>
      <c r="C35" s="31">
        <v>395</v>
      </c>
      <c r="D35" s="31">
        <v>264</v>
      </c>
      <c r="E35" s="27" t="s">
        <v>127</v>
      </c>
      <c r="F35" s="27" t="s">
        <v>127</v>
      </c>
      <c r="G35" s="27" t="s">
        <v>127</v>
      </c>
      <c r="H35" s="27"/>
      <c r="I35" s="27"/>
      <c r="J35" s="36" t="s">
        <v>14</v>
      </c>
      <c r="K35" s="3" t="s">
        <v>308</v>
      </c>
      <c r="L35" s="10" t="s">
        <v>15</v>
      </c>
      <c r="M35" s="9">
        <v>2</v>
      </c>
      <c r="N35" s="9">
        <v>2</v>
      </c>
      <c r="O35" s="9">
        <v>2</v>
      </c>
      <c r="P35" s="61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</row>
    <row r="36" spans="1:26" ht="15" hidden="1" customHeight="1" outlineLevel="1" x14ac:dyDescent="0.3">
      <c r="A36" s="33" t="s">
        <v>310</v>
      </c>
      <c r="B36" s="33" t="s">
        <v>283</v>
      </c>
      <c r="C36" s="32">
        <v>395</v>
      </c>
      <c r="D36" s="32">
        <v>264</v>
      </c>
      <c r="E36" s="20" t="s">
        <v>127</v>
      </c>
      <c r="F36" s="20" t="s">
        <v>127</v>
      </c>
      <c r="G36" s="20" t="s">
        <v>127</v>
      </c>
      <c r="H36" s="20"/>
      <c r="I36" s="55"/>
      <c r="J36" s="36" t="s">
        <v>14</v>
      </c>
      <c r="K36" s="3" t="s">
        <v>327</v>
      </c>
      <c r="L36" s="10" t="s">
        <v>15</v>
      </c>
      <c r="M36" s="9">
        <v>4</v>
      </c>
      <c r="N36" s="9">
        <v>1</v>
      </c>
      <c r="O36" s="9">
        <v>1</v>
      </c>
      <c r="P36" s="61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</row>
    <row r="37" spans="1:26" ht="15" hidden="1" customHeight="1" outlineLevel="1" x14ac:dyDescent="0.3">
      <c r="A37" s="33" t="s">
        <v>310</v>
      </c>
      <c r="B37" s="33" t="s">
        <v>283</v>
      </c>
      <c r="C37" s="32">
        <v>395</v>
      </c>
      <c r="D37" s="32">
        <v>264</v>
      </c>
      <c r="E37" s="20" t="s">
        <v>127</v>
      </c>
      <c r="F37" s="20" t="s">
        <v>127</v>
      </c>
      <c r="G37" s="20" t="s">
        <v>127</v>
      </c>
      <c r="H37" s="20"/>
      <c r="I37" s="55"/>
      <c r="J37" s="36" t="s">
        <v>14</v>
      </c>
      <c r="K37" s="3" t="s">
        <v>452</v>
      </c>
      <c r="L37" s="10" t="s">
        <v>15</v>
      </c>
      <c r="M37" s="9">
        <v>6</v>
      </c>
      <c r="N37" s="9">
        <v>4</v>
      </c>
      <c r="O37" s="9">
        <v>4</v>
      </c>
      <c r="P37" s="61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</row>
    <row r="38" spans="1:26" ht="15" hidden="1" customHeight="1" outlineLevel="1" x14ac:dyDescent="0.3">
      <c r="A38" s="33" t="s">
        <v>310</v>
      </c>
      <c r="B38" s="33" t="s">
        <v>283</v>
      </c>
      <c r="C38" s="32">
        <v>440</v>
      </c>
      <c r="D38" s="32">
        <v>265</v>
      </c>
      <c r="E38" s="20" t="s">
        <v>127</v>
      </c>
      <c r="F38" s="20" t="s">
        <v>127</v>
      </c>
      <c r="G38" s="20" t="s">
        <v>127</v>
      </c>
      <c r="H38" s="20"/>
      <c r="I38" s="55"/>
      <c r="J38" s="36" t="s">
        <v>14</v>
      </c>
      <c r="K38" s="3" t="s">
        <v>453</v>
      </c>
      <c r="L38" s="10" t="s">
        <v>15</v>
      </c>
      <c r="M38" s="9">
        <v>1</v>
      </c>
      <c r="N38" s="9">
        <v>1</v>
      </c>
      <c r="O38" s="9">
        <v>1</v>
      </c>
      <c r="P38" s="61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</row>
    <row r="39" spans="1:26" ht="15" hidden="1" customHeight="1" outlineLevel="1" x14ac:dyDescent="0.3">
      <c r="A39" s="33" t="s">
        <v>310</v>
      </c>
      <c r="B39" s="33" t="s">
        <v>283</v>
      </c>
      <c r="C39" s="31">
        <v>440</v>
      </c>
      <c r="D39" s="31">
        <v>265</v>
      </c>
      <c r="E39" s="27" t="s">
        <v>127</v>
      </c>
      <c r="F39" s="27" t="s">
        <v>127</v>
      </c>
      <c r="G39" s="27" t="s">
        <v>127</v>
      </c>
      <c r="H39" s="27"/>
      <c r="I39" s="27"/>
      <c r="J39" s="36" t="s">
        <v>14</v>
      </c>
      <c r="K39" s="3" t="s">
        <v>495</v>
      </c>
      <c r="L39" s="10" t="s">
        <v>15</v>
      </c>
      <c r="M39" s="9">
        <v>3</v>
      </c>
      <c r="N39" s="9">
        <v>3</v>
      </c>
      <c r="O39" s="9">
        <v>3</v>
      </c>
      <c r="P39" s="61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</row>
    <row r="40" spans="1:26" ht="15" hidden="1" customHeight="1" outlineLevel="1" x14ac:dyDescent="0.3">
      <c r="A40" s="33" t="s">
        <v>310</v>
      </c>
      <c r="B40" s="33" t="s">
        <v>283</v>
      </c>
      <c r="C40" s="31">
        <v>440</v>
      </c>
      <c r="D40" s="31">
        <v>265</v>
      </c>
      <c r="E40" s="27" t="s">
        <v>127</v>
      </c>
      <c r="F40" s="27" t="s">
        <v>127</v>
      </c>
      <c r="G40" s="27" t="s">
        <v>127</v>
      </c>
      <c r="H40" s="27"/>
      <c r="I40" s="27"/>
      <c r="J40" s="36" t="s">
        <v>14</v>
      </c>
      <c r="K40" s="3" t="s">
        <v>496</v>
      </c>
      <c r="L40" s="10" t="s">
        <v>15</v>
      </c>
      <c r="M40" s="9">
        <v>62</v>
      </c>
      <c r="N40" s="9">
        <v>62</v>
      </c>
      <c r="O40" s="9">
        <v>62</v>
      </c>
      <c r="P40" s="61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</row>
    <row r="41" spans="1:26" ht="15" hidden="1" customHeight="1" outlineLevel="1" x14ac:dyDescent="0.3">
      <c r="A41" s="33" t="s">
        <v>310</v>
      </c>
      <c r="B41" s="33" t="s">
        <v>283</v>
      </c>
      <c r="C41" s="31">
        <v>440</v>
      </c>
      <c r="D41" s="31">
        <v>265</v>
      </c>
      <c r="E41" s="27" t="s">
        <v>127</v>
      </c>
      <c r="F41" s="27" t="s">
        <v>127</v>
      </c>
      <c r="G41" s="27" t="s">
        <v>127</v>
      </c>
      <c r="H41" s="27"/>
      <c r="I41" s="27"/>
      <c r="J41" s="36" t="s">
        <v>14</v>
      </c>
      <c r="K41" s="3" t="s">
        <v>497</v>
      </c>
      <c r="L41" s="10" t="s">
        <v>15</v>
      </c>
      <c r="M41" s="10">
        <v>8</v>
      </c>
      <c r="N41" s="9">
        <v>8</v>
      </c>
      <c r="O41" s="9">
        <v>8</v>
      </c>
      <c r="P41" s="61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</row>
    <row r="42" spans="1:26" ht="15" hidden="1" customHeight="1" outlineLevel="1" x14ac:dyDescent="0.3">
      <c r="A42" s="33" t="s">
        <v>310</v>
      </c>
      <c r="B42" s="33" t="s">
        <v>283</v>
      </c>
      <c r="C42" s="31" t="s">
        <v>16</v>
      </c>
      <c r="D42" s="31" t="s">
        <v>17</v>
      </c>
      <c r="E42" s="18" t="s">
        <v>127</v>
      </c>
      <c r="F42" s="18" t="s">
        <v>127</v>
      </c>
      <c r="G42" s="18" t="s">
        <v>127</v>
      </c>
      <c r="H42" s="18"/>
      <c r="I42" s="18"/>
      <c r="J42" s="25" t="s">
        <v>14</v>
      </c>
      <c r="K42" s="3" t="s">
        <v>593</v>
      </c>
      <c r="L42" s="10" t="s">
        <v>15</v>
      </c>
      <c r="M42" s="10">
        <v>38</v>
      </c>
      <c r="N42" s="10">
        <v>38</v>
      </c>
      <c r="O42" s="10">
        <v>38</v>
      </c>
      <c r="P42" s="61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</row>
    <row r="43" spans="1:26" ht="15" hidden="1" customHeight="1" outlineLevel="1" x14ac:dyDescent="0.3">
      <c r="A43" s="33" t="s">
        <v>310</v>
      </c>
      <c r="B43" s="33" t="s">
        <v>283</v>
      </c>
      <c r="C43" s="31" t="s">
        <v>16</v>
      </c>
      <c r="D43" s="31" t="s">
        <v>17</v>
      </c>
      <c r="E43" s="18" t="s">
        <v>127</v>
      </c>
      <c r="F43" s="18" t="s">
        <v>127</v>
      </c>
      <c r="G43" s="18" t="s">
        <v>127</v>
      </c>
      <c r="H43" s="18"/>
      <c r="I43" s="18"/>
      <c r="J43" s="25" t="s">
        <v>14</v>
      </c>
      <c r="K43" s="3" t="s">
        <v>594</v>
      </c>
      <c r="L43" s="10" t="s">
        <v>15</v>
      </c>
      <c r="M43" s="10">
        <v>65</v>
      </c>
      <c r="N43" s="9">
        <v>65</v>
      </c>
      <c r="O43" s="9">
        <v>65</v>
      </c>
      <c r="P43" s="61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</row>
    <row r="44" spans="1:26" ht="15" hidden="1" customHeight="1" outlineLevel="1" x14ac:dyDescent="0.3">
      <c r="A44" s="33" t="s">
        <v>310</v>
      </c>
      <c r="B44" s="33" t="s">
        <v>283</v>
      </c>
      <c r="C44" s="31" t="s">
        <v>18</v>
      </c>
      <c r="D44" s="31" t="s">
        <v>19</v>
      </c>
      <c r="E44" s="18" t="s">
        <v>127</v>
      </c>
      <c r="F44" s="18" t="s">
        <v>127</v>
      </c>
      <c r="G44" s="18" t="s">
        <v>127</v>
      </c>
      <c r="H44" s="18"/>
      <c r="I44" s="18"/>
      <c r="J44" s="25" t="s">
        <v>14</v>
      </c>
      <c r="K44" s="3" t="s">
        <v>595</v>
      </c>
      <c r="L44" s="10" t="s">
        <v>15</v>
      </c>
      <c r="M44" s="10">
        <v>4</v>
      </c>
      <c r="N44" s="9">
        <v>4</v>
      </c>
      <c r="O44" s="9">
        <v>4</v>
      </c>
      <c r="P44" s="61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</row>
    <row r="45" spans="1:26" ht="15" customHeight="1" collapsed="1" x14ac:dyDescent="0.3">
      <c r="A45" s="7"/>
      <c r="B45" s="7"/>
      <c r="C45" s="31"/>
      <c r="D45" s="31"/>
      <c r="E45" s="17"/>
      <c r="F45" s="17"/>
      <c r="G45" s="27"/>
      <c r="H45" s="27"/>
      <c r="I45" s="27"/>
      <c r="J45" s="1"/>
      <c r="K45" s="11" t="s">
        <v>309</v>
      </c>
      <c r="L45" s="13">
        <f>COUNTA(L35:L44)</f>
        <v>10</v>
      </c>
      <c r="M45" s="12">
        <f t="shared" ref="M45:Z45" si="1">SUM(M35:M44)</f>
        <v>193</v>
      </c>
      <c r="N45" s="12">
        <f t="shared" si="1"/>
        <v>188</v>
      </c>
      <c r="O45" s="12">
        <f t="shared" si="1"/>
        <v>188</v>
      </c>
      <c r="P45" s="62">
        <f t="shared" si="1"/>
        <v>0</v>
      </c>
      <c r="Q45" s="12">
        <f t="shared" si="1"/>
        <v>0</v>
      </c>
      <c r="R45" s="12">
        <f t="shared" si="1"/>
        <v>0</v>
      </c>
      <c r="S45" s="12">
        <f t="shared" si="1"/>
        <v>0</v>
      </c>
      <c r="T45" s="12">
        <f t="shared" si="1"/>
        <v>0</v>
      </c>
      <c r="U45" s="12">
        <f t="shared" si="1"/>
        <v>0</v>
      </c>
      <c r="V45" s="12">
        <f t="shared" si="1"/>
        <v>0</v>
      </c>
      <c r="W45" s="12">
        <f t="shared" si="1"/>
        <v>0</v>
      </c>
      <c r="X45" s="12">
        <f t="shared" si="1"/>
        <v>0</v>
      </c>
      <c r="Y45" s="12">
        <f t="shared" si="1"/>
        <v>0</v>
      </c>
      <c r="Z45" s="12">
        <f t="shared" si="1"/>
        <v>0</v>
      </c>
    </row>
    <row r="46" spans="1:26" ht="15" customHeight="1" x14ac:dyDescent="0.3">
      <c r="P46" s="65"/>
    </row>
    <row r="47" spans="1:26" ht="15" hidden="1" customHeight="1" outlineLevel="1" x14ac:dyDescent="0.3">
      <c r="A47" s="7"/>
      <c r="B47" s="7"/>
      <c r="C47" s="31"/>
      <c r="D47" s="31"/>
      <c r="E47" s="17"/>
      <c r="F47" s="17"/>
      <c r="G47" s="27"/>
      <c r="H47" s="27"/>
      <c r="I47" s="27"/>
      <c r="J47" s="8" t="s">
        <v>11</v>
      </c>
      <c r="K47" s="8" t="s">
        <v>12</v>
      </c>
      <c r="L47" s="14"/>
      <c r="M47" s="9"/>
      <c r="N47" s="9"/>
      <c r="O47" s="9"/>
      <c r="P47" s="61"/>
      <c r="Q47" s="9"/>
      <c r="R47" s="9"/>
      <c r="S47" s="9"/>
      <c r="T47" s="9"/>
      <c r="U47" s="9"/>
      <c r="V47" s="9"/>
      <c r="W47" s="9"/>
      <c r="X47" s="9"/>
      <c r="Y47" s="9"/>
    </row>
    <row r="48" spans="1:26" ht="15" hidden="1" customHeight="1" outlineLevel="1" x14ac:dyDescent="0.3">
      <c r="A48" s="2" t="s">
        <v>220</v>
      </c>
      <c r="B48" s="2" t="s">
        <v>220</v>
      </c>
      <c r="C48" s="31">
        <v>735</v>
      </c>
      <c r="D48" s="31">
        <v>182</v>
      </c>
      <c r="E48" s="27" t="s">
        <v>127</v>
      </c>
      <c r="F48" s="27" t="s">
        <v>127</v>
      </c>
      <c r="G48" s="27" t="s">
        <v>127</v>
      </c>
      <c r="H48" s="27"/>
      <c r="I48" s="27"/>
      <c r="J48" s="3" t="s">
        <v>320</v>
      </c>
      <c r="K48" s="3" t="s">
        <v>392</v>
      </c>
      <c r="L48" s="10" t="s">
        <v>27</v>
      </c>
      <c r="M48" s="9">
        <v>0</v>
      </c>
      <c r="N48" s="9">
        <v>0</v>
      </c>
      <c r="O48" s="9">
        <v>0</v>
      </c>
      <c r="P48" s="61">
        <v>0</v>
      </c>
      <c r="Q48" s="9">
        <v>300000</v>
      </c>
      <c r="R48" s="9">
        <v>300000</v>
      </c>
      <c r="S48" s="9">
        <v>1200</v>
      </c>
      <c r="T48" s="9">
        <v>300000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</row>
    <row r="49" spans="1:27" ht="15" hidden="1" customHeight="1" outlineLevel="1" x14ac:dyDescent="0.3">
      <c r="A49" s="16" t="s">
        <v>220</v>
      </c>
      <c r="B49" s="16" t="s">
        <v>220</v>
      </c>
      <c r="C49" s="31" t="s">
        <v>648</v>
      </c>
      <c r="D49" s="31" t="s">
        <v>649</v>
      </c>
      <c r="E49" s="18" t="s">
        <v>127</v>
      </c>
      <c r="F49" s="18" t="s">
        <v>127</v>
      </c>
      <c r="G49" s="18" t="s">
        <v>127</v>
      </c>
      <c r="H49" s="28"/>
      <c r="I49" s="28"/>
      <c r="J49" s="24" t="s">
        <v>646</v>
      </c>
      <c r="K49" s="3" t="s">
        <v>647</v>
      </c>
      <c r="L49" s="10" t="s">
        <v>15</v>
      </c>
      <c r="M49" s="9">
        <v>136</v>
      </c>
      <c r="N49" s="9">
        <v>136</v>
      </c>
      <c r="O49" s="9">
        <v>136</v>
      </c>
      <c r="P49" s="61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/>
    </row>
    <row r="50" spans="1:27" ht="15" hidden="1" customHeight="1" outlineLevel="1" x14ac:dyDescent="0.3">
      <c r="A50" s="2" t="s">
        <v>220</v>
      </c>
      <c r="B50" s="2" t="s">
        <v>220</v>
      </c>
      <c r="C50" s="31" t="s">
        <v>472</v>
      </c>
      <c r="D50" s="31" t="s">
        <v>473</v>
      </c>
      <c r="E50" s="18" t="s">
        <v>127</v>
      </c>
      <c r="F50" s="18" t="s">
        <v>127</v>
      </c>
      <c r="G50" s="18" t="s">
        <v>127</v>
      </c>
      <c r="H50" s="18"/>
      <c r="I50" s="56"/>
      <c r="J50" s="16" t="s">
        <v>470</v>
      </c>
      <c r="K50" s="16" t="s">
        <v>471</v>
      </c>
      <c r="L50" s="10" t="s">
        <v>15</v>
      </c>
      <c r="M50" s="16">
        <v>195</v>
      </c>
      <c r="N50" s="16">
        <v>179</v>
      </c>
      <c r="O50" s="16">
        <v>83</v>
      </c>
      <c r="P50" s="64">
        <v>96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</row>
    <row r="51" spans="1:27" ht="15" hidden="1" customHeight="1" outlineLevel="1" x14ac:dyDescent="0.3">
      <c r="A51" s="2" t="s">
        <v>220</v>
      </c>
      <c r="B51" s="2" t="s">
        <v>220</v>
      </c>
      <c r="C51" s="31" t="s">
        <v>504</v>
      </c>
      <c r="D51" s="31" t="s">
        <v>505</v>
      </c>
      <c r="E51" s="18" t="s">
        <v>127</v>
      </c>
      <c r="F51" s="18" t="s">
        <v>127</v>
      </c>
      <c r="G51" s="18" t="s">
        <v>127</v>
      </c>
      <c r="H51" s="18"/>
      <c r="I51" s="56"/>
      <c r="J51" s="24" t="s">
        <v>500</v>
      </c>
      <c r="K51" s="3" t="s">
        <v>502</v>
      </c>
      <c r="L51" s="10" t="s">
        <v>15</v>
      </c>
      <c r="M51" s="9">
        <v>370</v>
      </c>
      <c r="N51" s="9">
        <v>295</v>
      </c>
      <c r="O51" s="9">
        <v>149</v>
      </c>
      <c r="P51" s="61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</row>
    <row r="52" spans="1:27" ht="15" hidden="1" customHeight="1" outlineLevel="1" x14ac:dyDescent="0.3">
      <c r="A52" s="2" t="s">
        <v>220</v>
      </c>
      <c r="B52" s="2" t="s">
        <v>220</v>
      </c>
      <c r="C52" s="32">
        <v>520</v>
      </c>
      <c r="D52" s="32">
        <v>197</v>
      </c>
      <c r="E52" s="18" t="s">
        <v>127</v>
      </c>
      <c r="F52" s="18" t="s">
        <v>127</v>
      </c>
      <c r="G52" s="18" t="s">
        <v>127</v>
      </c>
      <c r="H52" s="18"/>
      <c r="I52" s="56"/>
      <c r="J52" s="24" t="s">
        <v>501</v>
      </c>
      <c r="K52" s="3" t="s">
        <v>503</v>
      </c>
      <c r="L52" s="10" t="s">
        <v>31</v>
      </c>
      <c r="M52" s="9">
        <v>191</v>
      </c>
      <c r="N52" s="9">
        <v>191</v>
      </c>
      <c r="O52" s="9">
        <v>0</v>
      </c>
      <c r="P52" s="61">
        <v>191</v>
      </c>
      <c r="Q52" s="9">
        <v>30000</v>
      </c>
      <c r="R52" s="9">
        <v>30000</v>
      </c>
      <c r="S52" s="9">
        <v>0</v>
      </c>
      <c r="T52" s="9">
        <v>0</v>
      </c>
      <c r="U52" s="9">
        <v>75</v>
      </c>
      <c r="V52" s="9">
        <v>30000</v>
      </c>
      <c r="W52" s="9">
        <v>0</v>
      </c>
      <c r="X52" s="9">
        <v>0</v>
      </c>
      <c r="Y52" s="9">
        <v>0</v>
      </c>
      <c r="Z52" s="9">
        <v>0</v>
      </c>
    </row>
    <row r="53" spans="1:27" ht="15" hidden="1" customHeight="1" outlineLevel="1" x14ac:dyDescent="0.3">
      <c r="A53" s="2" t="s">
        <v>220</v>
      </c>
      <c r="B53" s="2" t="s">
        <v>220</v>
      </c>
      <c r="C53" s="31" t="s">
        <v>543</v>
      </c>
      <c r="D53" s="31" t="s">
        <v>544</v>
      </c>
      <c r="E53" s="18" t="s">
        <v>127</v>
      </c>
      <c r="F53" s="18" t="s">
        <v>127</v>
      </c>
      <c r="G53" s="18" t="s">
        <v>127</v>
      </c>
      <c r="H53" s="18"/>
      <c r="I53" s="56"/>
      <c r="J53" s="25" t="s">
        <v>541</v>
      </c>
      <c r="K53" s="16" t="s">
        <v>542</v>
      </c>
      <c r="L53" s="39" t="s">
        <v>15</v>
      </c>
      <c r="M53" s="16">
        <v>29</v>
      </c>
      <c r="N53" s="16">
        <v>29</v>
      </c>
      <c r="O53" s="16">
        <v>17</v>
      </c>
      <c r="P53" s="64">
        <v>12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</row>
    <row r="54" spans="1:27" ht="15" hidden="1" customHeight="1" outlineLevel="1" x14ac:dyDescent="0.3">
      <c r="A54" s="16" t="s">
        <v>220</v>
      </c>
      <c r="B54" s="16" t="s">
        <v>220</v>
      </c>
      <c r="C54" s="31" t="s">
        <v>559</v>
      </c>
      <c r="D54" s="31" t="s">
        <v>560</v>
      </c>
      <c r="E54" s="18" t="s">
        <v>127</v>
      </c>
      <c r="F54" s="20" t="s">
        <v>127</v>
      </c>
      <c r="G54" s="28" t="s">
        <v>127</v>
      </c>
      <c r="H54" s="28"/>
      <c r="I54" s="57"/>
      <c r="J54" s="25" t="s">
        <v>654</v>
      </c>
      <c r="K54" s="16" t="s">
        <v>558</v>
      </c>
      <c r="L54" s="10" t="s">
        <v>27</v>
      </c>
      <c r="M54" s="16">
        <v>0</v>
      </c>
      <c r="N54" s="16">
        <v>0</v>
      </c>
      <c r="O54" s="16">
        <v>0</v>
      </c>
      <c r="P54" s="64">
        <v>0</v>
      </c>
      <c r="Q54" s="21">
        <v>200000</v>
      </c>
      <c r="R54" s="21">
        <v>200000</v>
      </c>
      <c r="S54" s="21">
        <v>0</v>
      </c>
      <c r="T54" s="21">
        <v>0</v>
      </c>
      <c r="U54" s="21">
        <v>0</v>
      </c>
      <c r="V54" s="21">
        <v>0</v>
      </c>
      <c r="W54" s="21">
        <v>571</v>
      </c>
      <c r="X54" s="21">
        <v>200000</v>
      </c>
      <c r="Y54" s="21">
        <v>0</v>
      </c>
      <c r="Z54" s="21">
        <v>0</v>
      </c>
    </row>
    <row r="55" spans="1:27" ht="15" hidden="1" customHeight="1" outlineLevel="1" x14ac:dyDescent="0.3">
      <c r="A55" s="16" t="s">
        <v>220</v>
      </c>
      <c r="B55" s="16" t="s">
        <v>220</v>
      </c>
      <c r="C55" s="31" t="s">
        <v>650</v>
      </c>
      <c r="D55" s="31" t="s">
        <v>651</v>
      </c>
      <c r="E55" s="18" t="s">
        <v>127</v>
      </c>
      <c r="F55" s="18" t="s">
        <v>127</v>
      </c>
      <c r="G55" s="18" t="s">
        <v>127</v>
      </c>
      <c r="H55" s="28"/>
      <c r="I55" s="28"/>
      <c r="J55" s="24" t="s">
        <v>644</v>
      </c>
      <c r="K55" s="3" t="s">
        <v>645</v>
      </c>
      <c r="L55" s="10" t="s">
        <v>15</v>
      </c>
      <c r="M55" s="9">
        <v>181</v>
      </c>
      <c r="N55" s="9">
        <v>181</v>
      </c>
      <c r="O55" s="9">
        <v>0</v>
      </c>
      <c r="P55" s="61">
        <v>181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</row>
    <row r="56" spans="1:27" ht="15" hidden="1" customHeight="1" outlineLevel="1" x14ac:dyDescent="0.3">
      <c r="A56" s="16" t="s">
        <v>220</v>
      </c>
      <c r="B56" s="16" t="s">
        <v>220</v>
      </c>
      <c r="C56" s="31" t="s">
        <v>345</v>
      </c>
      <c r="D56" s="31" t="s">
        <v>346</v>
      </c>
      <c r="E56" s="18" t="s">
        <v>127</v>
      </c>
      <c r="F56" s="18" t="s">
        <v>127</v>
      </c>
      <c r="G56" s="18" t="s">
        <v>127</v>
      </c>
      <c r="H56" s="28"/>
      <c r="I56" s="28"/>
      <c r="J56" s="16" t="s">
        <v>652</v>
      </c>
      <c r="K56" s="16" t="s">
        <v>653</v>
      </c>
      <c r="L56" s="10" t="s">
        <v>15</v>
      </c>
      <c r="M56">
        <v>82</v>
      </c>
      <c r="N56">
        <v>82</v>
      </c>
      <c r="O56">
        <v>82</v>
      </c>
      <c r="P56" s="65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</row>
    <row r="57" spans="1:27" ht="15" hidden="1" customHeight="1" outlineLevel="1" x14ac:dyDescent="0.3">
      <c r="A57" s="16" t="s">
        <v>220</v>
      </c>
      <c r="B57" s="16" t="s">
        <v>220</v>
      </c>
      <c r="C57" s="31" t="s">
        <v>650</v>
      </c>
      <c r="D57" s="31" t="s">
        <v>693</v>
      </c>
      <c r="E57" s="18" t="s">
        <v>127</v>
      </c>
      <c r="F57" s="18" t="s">
        <v>127</v>
      </c>
      <c r="G57" s="18" t="s">
        <v>127</v>
      </c>
      <c r="H57" s="28"/>
      <c r="I57" s="28"/>
      <c r="J57" s="3" t="s">
        <v>694</v>
      </c>
      <c r="K57" s="3" t="s">
        <v>695</v>
      </c>
      <c r="L57" s="10" t="s">
        <v>15</v>
      </c>
      <c r="M57" s="9">
        <v>36</v>
      </c>
      <c r="N57" s="9">
        <v>36</v>
      </c>
      <c r="O57" s="9">
        <v>0</v>
      </c>
      <c r="P57" s="61">
        <v>36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</row>
    <row r="58" spans="1:27" ht="15" hidden="1" customHeight="1" outlineLevel="1" x14ac:dyDescent="0.3">
      <c r="A58" s="16" t="s">
        <v>220</v>
      </c>
      <c r="B58" s="16" t="s">
        <v>220</v>
      </c>
      <c r="C58" s="31"/>
      <c r="D58" s="31"/>
      <c r="E58" s="18" t="s">
        <v>127</v>
      </c>
      <c r="F58" s="18" t="s">
        <v>127</v>
      </c>
      <c r="G58" s="18" t="s">
        <v>127</v>
      </c>
      <c r="H58" s="28"/>
      <c r="I58" s="28"/>
      <c r="J58" s="3" t="s">
        <v>696</v>
      </c>
      <c r="K58" s="3" t="s">
        <v>697</v>
      </c>
      <c r="L58" s="10" t="s">
        <v>31</v>
      </c>
      <c r="M58" s="9">
        <v>291</v>
      </c>
      <c r="N58" s="9">
        <v>291</v>
      </c>
      <c r="O58" s="9">
        <v>0</v>
      </c>
      <c r="P58" s="61">
        <v>291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</row>
    <row r="59" spans="1:27" s="24" customFormat="1" ht="13.8" hidden="1" outlineLevel="1" x14ac:dyDescent="0.3">
      <c r="A59" s="24" t="s">
        <v>220</v>
      </c>
      <c r="B59" s="24" t="s">
        <v>220</v>
      </c>
      <c r="C59" s="24">
        <v>718</v>
      </c>
      <c r="J59" s="24" t="s">
        <v>738</v>
      </c>
      <c r="K59" s="24" t="s">
        <v>739</v>
      </c>
      <c r="L59" s="10" t="s">
        <v>15</v>
      </c>
      <c r="M59" s="24">
        <v>48</v>
      </c>
      <c r="N59" s="24">
        <v>48</v>
      </c>
      <c r="O59" s="24">
        <v>0</v>
      </c>
      <c r="P59" s="63">
        <v>48</v>
      </c>
      <c r="Q59" s="24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</row>
    <row r="60" spans="1:27" s="23" customFormat="1" ht="13.8" hidden="1" outlineLevel="1" x14ac:dyDescent="0.3">
      <c r="A60" s="23" t="s">
        <v>220</v>
      </c>
      <c r="B60" s="23" t="s">
        <v>220</v>
      </c>
      <c r="C60" s="23">
        <v>725</v>
      </c>
      <c r="J60" s="23" t="s">
        <v>740</v>
      </c>
      <c r="K60" s="23" t="s">
        <v>741</v>
      </c>
      <c r="L60" s="26" t="s">
        <v>31</v>
      </c>
      <c r="M60" s="23">
        <v>60</v>
      </c>
      <c r="N60" s="23">
        <v>60</v>
      </c>
      <c r="O60" s="23">
        <v>60</v>
      </c>
      <c r="P60" s="66">
        <v>0</v>
      </c>
      <c r="Q60" s="23">
        <v>5200</v>
      </c>
      <c r="R60" s="9">
        <v>5200</v>
      </c>
      <c r="S60" s="9">
        <v>0</v>
      </c>
      <c r="T60" s="9">
        <v>0</v>
      </c>
      <c r="U60" s="9">
        <v>13</v>
      </c>
      <c r="V60" s="9">
        <v>5200</v>
      </c>
      <c r="W60" s="9">
        <v>0</v>
      </c>
      <c r="X60" s="9">
        <v>0</v>
      </c>
      <c r="Y60" s="9">
        <v>0</v>
      </c>
      <c r="Z60" s="9">
        <v>0</v>
      </c>
    </row>
    <row r="61" spans="1:27" ht="15" customHeight="1" collapsed="1" x14ac:dyDescent="0.3">
      <c r="A61" s="7"/>
      <c r="B61" s="7"/>
      <c r="C61" s="31"/>
      <c r="D61" s="31"/>
      <c r="E61" s="27"/>
      <c r="F61" s="27"/>
      <c r="G61" s="27"/>
      <c r="H61" s="27"/>
      <c r="I61" s="27"/>
      <c r="J61" s="1"/>
      <c r="K61" s="11" t="s">
        <v>220</v>
      </c>
      <c r="L61" s="13">
        <f>COUNTA(L48:L60)</f>
        <v>13</v>
      </c>
      <c r="M61" s="12">
        <f t="shared" ref="M61:U61" si="2">SUM(M48:M60)</f>
        <v>1619</v>
      </c>
      <c r="N61" s="12">
        <f t="shared" si="2"/>
        <v>1528</v>
      </c>
      <c r="O61" s="12">
        <f t="shared" si="2"/>
        <v>527</v>
      </c>
      <c r="P61" s="62">
        <f t="shared" si="2"/>
        <v>855</v>
      </c>
      <c r="Q61" s="12">
        <f t="shared" si="2"/>
        <v>535200</v>
      </c>
      <c r="R61" s="12">
        <f t="shared" si="2"/>
        <v>535200</v>
      </c>
      <c r="S61" s="12">
        <f t="shared" si="2"/>
        <v>1200</v>
      </c>
      <c r="T61" s="12">
        <f t="shared" si="2"/>
        <v>300000</v>
      </c>
      <c r="U61" s="12">
        <f t="shared" si="2"/>
        <v>88</v>
      </c>
      <c r="V61" s="12">
        <f t="shared" ref="V61:Z61" si="3">SUM(V48:V60)</f>
        <v>35200</v>
      </c>
      <c r="W61" s="12">
        <f t="shared" si="3"/>
        <v>571</v>
      </c>
      <c r="X61" s="12">
        <f t="shared" si="3"/>
        <v>200000</v>
      </c>
      <c r="Y61" s="12">
        <f t="shared" si="3"/>
        <v>0</v>
      </c>
      <c r="Z61" s="12">
        <f t="shared" si="3"/>
        <v>0</v>
      </c>
    </row>
    <row r="62" spans="1:27" ht="15" customHeight="1" x14ac:dyDescent="0.3">
      <c r="A62" s="7"/>
      <c r="B62" s="7"/>
      <c r="C62" s="31"/>
      <c r="D62" s="31"/>
      <c r="E62" s="27"/>
      <c r="F62" s="27"/>
      <c r="G62" s="27"/>
      <c r="H62" s="27"/>
      <c r="I62" s="27"/>
      <c r="J62" s="1"/>
      <c r="K62" s="11"/>
      <c r="L62" s="15"/>
      <c r="M62" s="30"/>
      <c r="N62" s="30"/>
      <c r="O62" s="30"/>
      <c r="P62" s="67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7" ht="15" customHeight="1" x14ac:dyDescent="0.3">
      <c r="K63" s="59" t="s">
        <v>702</v>
      </c>
      <c r="L63" s="58">
        <f t="shared" ref="L63:Z63" si="4">L29+L32+L45+L61</f>
        <v>47</v>
      </c>
      <c r="M63" s="58">
        <f t="shared" si="4"/>
        <v>6377</v>
      </c>
      <c r="N63" s="58">
        <f t="shared" si="4"/>
        <v>5206</v>
      </c>
      <c r="O63" s="58">
        <f t="shared" si="4"/>
        <v>1292</v>
      </c>
      <c r="P63" s="115">
        <f t="shared" si="4"/>
        <v>3768</v>
      </c>
      <c r="Q63" s="58">
        <f t="shared" si="4"/>
        <v>8205914</v>
      </c>
      <c r="R63" s="58">
        <f t="shared" si="4"/>
        <v>5423539</v>
      </c>
      <c r="S63" s="58">
        <f t="shared" si="4"/>
        <v>15159</v>
      </c>
      <c r="T63" s="58">
        <f t="shared" si="4"/>
        <v>3970301</v>
      </c>
      <c r="U63" s="58">
        <f t="shared" si="4"/>
        <v>549</v>
      </c>
      <c r="V63" s="58">
        <f t="shared" si="4"/>
        <v>234168</v>
      </c>
      <c r="W63" s="58">
        <f t="shared" si="4"/>
        <v>1431</v>
      </c>
      <c r="X63" s="58">
        <f t="shared" si="4"/>
        <v>587154</v>
      </c>
      <c r="Y63" s="58">
        <f t="shared" si="4"/>
        <v>809</v>
      </c>
      <c r="Z63" s="58">
        <f t="shared" si="4"/>
        <v>631916</v>
      </c>
    </row>
    <row r="64" spans="1:27" ht="15" customHeight="1" x14ac:dyDescent="0.3"/>
    <row r="65" spans="11:11" ht="15" customHeight="1" x14ac:dyDescent="0.3">
      <c r="K65" s="3" t="s">
        <v>691</v>
      </c>
    </row>
  </sheetData>
  <mergeCells count="2">
    <mergeCell ref="J1:Z1"/>
    <mergeCell ref="J2:Z2"/>
  </mergeCells>
  <pageMargins left="0.45" right="0.45" top="0.45" bottom="0.45" header="0" footer="0"/>
  <pageSetup paperSize="1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1344C-3E76-4AAA-B2FB-DE5263635385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MoCo</vt:lpstr>
      <vt:lpstr>Municipalities</vt:lpstr>
      <vt:lpstr>MoCo!Print_Titles</vt:lpstr>
    </vt:vector>
  </TitlesOfParts>
  <Company>MNCPPC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Cary, Steve</dc:creator>
  <cp:lastModifiedBy>Patterson-King, Gabriel</cp:lastModifiedBy>
  <cp:lastPrinted>2025-06-04T14:12:57Z</cp:lastPrinted>
  <dcterms:created xsi:type="dcterms:W3CDTF">2012-04-03T16:56:29Z</dcterms:created>
  <dcterms:modified xsi:type="dcterms:W3CDTF">2026-01-08T13:57:50Z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02b0619452984cf080e453d6177d67fd</vt:lpwstr>
  </property>
</Properties>
</file>